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Theo ten Giáo viên" sheetId="20" r:id="rId2"/>
    <sheet name="Theo lớp" sheetId="5" state="hidden" r:id="rId3"/>
  </sheets>
  <calcPr calcId="125725"/>
</workbook>
</file>

<file path=xl/calcChain.xml><?xml version="1.0" encoding="utf-8"?>
<calcChain xmlns="http://schemas.openxmlformats.org/spreadsheetml/2006/main">
  <c r="S112" i="20"/>
  <c r="S101"/>
  <c r="S96"/>
  <c r="S92"/>
  <c r="S80"/>
  <c r="Q19"/>
  <c r="Q20"/>
  <c r="R15"/>
  <c r="Q15"/>
  <c r="O16"/>
  <c r="K16"/>
  <c r="R16" s="1"/>
  <c r="O74"/>
  <c r="K74"/>
  <c r="R74" s="1"/>
  <c r="O73"/>
  <c r="K73"/>
  <c r="R73" s="1"/>
  <c r="O107"/>
  <c r="K107"/>
  <c r="R107" s="1"/>
  <c r="Q52"/>
  <c r="S52" s="1"/>
  <c r="K72"/>
  <c r="Q72" s="1"/>
  <c r="S15" l="1"/>
  <c r="N16"/>
  <c r="Q16"/>
  <c r="S16" s="1"/>
  <c r="N107"/>
  <c r="Q107"/>
  <c r="S107" s="1"/>
  <c r="N73"/>
  <c r="Q73"/>
  <c r="S73" s="1"/>
  <c r="N74"/>
  <c r="Q74"/>
  <c r="S74" s="1"/>
  <c r="R72"/>
  <c r="S72" s="1"/>
  <c r="O43"/>
  <c r="K43"/>
  <c r="Q43" s="1"/>
  <c r="R43" l="1"/>
  <c r="S43" s="1"/>
  <c r="O69" l="1"/>
  <c r="K69"/>
  <c r="N69" s="1"/>
  <c r="O48"/>
  <c r="K48"/>
  <c r="R48" s="1"/>
  <c r="Q69" l="1"/>
  <c r="R69"/>
  <c r="N48"/>
  <c r="Q48"/>
  <c r="S48" s="1"/>
  <c r="O40"/>
  <c r="K40"/>
  <c r="R40" s="1"/>
  <c r="S69" l="1"/>
  <c r="Q40"/>
  <c r="S40" s="1"/>
  <c r="O62"/>
  <c r="K62"/>
  <c r="N62" s="1"/>
  <c r="Q62" l="1"/>
  <c r="R62"/>
  <c r="O70"/>
  <c r="K70"/>
  <c r="Q70" s="1"/>
  <c r="S62" l="1"/>
  <c r="R70"/>
  <c r="S70" s="1"/>
  <c r="N70"/>
  <c r="O103" l="1"/>
  <c r="K103"/>
  <c r="R103" s="1"/>
  <c r="O85"/>
  <c r="K85"/>
  <c r="N85" s="1"/>
  <c r="O84"/>
  <c r="K84"/>
  <c r="R84" s="1"/>
  <c r="O35"/>
  <c r="K35"/>
  <c r="R35" s="1"/>
  <c r="O18"/>
  <c r="K18"/>
  <c r="R18" s="1"/>
  <c r="O17"/>
  <c r="K17"/>
  <c r="R17" s="1"/>
  <c r="O11"/>
  <c r="K11"/>
  <c r="N11" s="1"/>
  <c r="O10"/>
  <c r="K10"/>
  <c r="Q10" s="1"/>
  <c r="O7"/>
  <c r="K7"/>
  <c r="N7" s="1"/>
  <c r="O6"/>
  <c r="K6"/>
  <c r="N6" s="1"/>
  <c r="O86"/>
  <c r="K86"/>
  <c r="Q86" s="1"/>
  <c r="O8"/>
  <c r="K8"/>
  <c r="N8" s="1"/>
  <c r="O9"/>
  <c r="K9"/>
  <c r="Q9" s="1"/>
  <c r="O4"/>
  <c r="K4"/>
  <c r="N4" s="1"/>
  <c r="O3"/>
  <c r="K3"/>
  <c r="Q3" s="1"/>
  <c r="O59"/>
  <c r="K59"/>
  <c r="N59" s="1"/>
  <c r="O58"/>
  <c r="K58"/>
  <c r="N58" s="1"/>
  <c r="Q103" l="1"/>
  <c r="S103" s="1"/>
  <c r="N17"/>
  <c r="Q85"/>
  <c r="N103"/>
  <c r="Q84"/>
  <c r="S84" s="1"/>
  <c r="N84"/>
  <c r="R85"/>
  <c r="Q17"/>
  <c r="S17" s="1"/>
  <c r="S21" s="1"/>
  <c r="Q35"/>
  <c r="S35" s="1"/>
  <c r="Q8"/>
  <c r="Q18"/>
  <c r="S18" s="1"/>
  <c r="N18"/>
  <c r="Q11"/>
  <c r="Q7"/>
  <c r="R10"/>
  <c r="S10" s="1"/>
  <c r="N10"/>
  <c r="R11"/>
  <c r="R7"/>
  <c r="S7" s="1"/>
  <c r="Q6"/>
  <c r="R86"/>
  <c r="S86" s="1"/>
  <c r="R6"/>
  <c r="N86"/>
  <c r="R8"/>
  <c r="R3"/>
  <c r="S3" s="1"/>
  <c r="R9"/>
  <c r="S9" s="1"/>
  <c r="N3"/>
  <c r="Q4"/>
  <c r="N9"/>
  <c r="R4"/>
  <c r="Q59"/>
  <c r="R59"/>
  <c r="R58"/>
  <c r="Q58"/>
  <c r="U21" l="1"/>
  <c r="S85"/>
  <c r="S8"/>
  <c r="S6"/>
  <c r="S11"/>
  <c r="S59"/>
  <c r="S4"/>
  <c r="S58"/>
  <c r="K78"/>
  <c r="N78" s="1"/>
  <c r="O78"/>
  <c r="S12" l="1"/>
  <c r="U12"/>
  <c r="R78"/>
  <c r="Q78"/>
  <c r="Q9" i="21"/>
  <c r="K9"/>
  <c r="N9" s="1"/>
  <c r="K10"/>
  <c r="Q10" s="1"/>
  <c r="N10"/>
  <c r="O10"/>
  <c r="R10"/>
  <c r="S10" l="1"/>
  <c r="R9"/>
  <c r="S9" s="1"/>
  <c r="S78" i="20"/>
  <c r="O105" i="5" l="1"/>
  <c r="K105"/>
  <c r="Q105" s="1"/>
  <c r="K3" i="21"/>
  <c r="N3" s="1"/>
  <c r="O3"/>
  <c r="K46"/>
  <c r="N46" s="1"/>
  <c r="O46"/>
  <c r="O45"/>
  <c r="K45"/>
  <c r="N45" s="1"/>
  <c r="R105" i="5" l="1"/>
  <c r="S105" s="1"/>
  <c r="N105"/>
  <c r="R3" i="21"/>
  <c r="Q46"/>
  <c r="Q3"/>
  <c r="R46"/>
  <c r="R45"/>
  <c r="Q45"/>
  <c r="O66"/>
  <c r="K66"/>
  <c r="N66" s="1"/>
  <c r="K64"/>
  <c r="R64" s="1"/>
  <c r="K65"/>
  <c r="N65" s="1"/>
  <c r="O65"/>
  <c r="O42"/>
  <c r="K42"/>
  <c r="N42" s="1"/>
  <c r="K41"/>
  <c r="N41" s="1"/>
  <c r="O41"/>
  <c r="K104" i="5"/>
  <c r="R104" s="1"/>
  <c r="O103"/>
  <c r="K103"/>
  <c r="N103" s="1"/>
  <c r="O102"/>
  <c r="K102"/>
  <c r="N102" s="1"/>
  <c r="O101"/>
  <c r="K101"/>
  <c r="N101" s="1"/>
  <c r="O99"/>
  <c r="K99"/>
  <c r="Q99" s="1"/>
  <c r="O49" i="20"/>
  <c r="K49"/>
  <c r="N49" s="1"/>
  <c r="O71"/>
  <c r="K71"/>
  <c r="N71" s="1"/>
  <c r="O161" i="21"/>
  <c r="K161"/>
  <c r="Q161" s="1"/>
  <c r="O158"/>
  <c r="K158"/>
  <c r="Q158" s="1"/>
  <c r="O88"/>
  <c r="K88"/>
  <c r="O87"/>
  <c r="K87"/>
  <c r="O103"/>
  <c r="K103"/>
  <c r="O100"/>
  <c r="K100"/>
  <c r="O80"/>
  <c r="K80"/>
  <c r="R80" s="1"/>
  <c r="O79"/>
  <c r="K79"/>
  <c r="Q79" s="1"/>
  <c r="O76"/>
  <c r="K76"/>
  <c r="Q76" s="1"/>
  <c r="O99"/>
  <c r="K99"/>
  <c r="O75"/>
  <c r="K75"/>
  <c r="Q75" s="1"/>
  <c r="O96"/>
  <c r="K96"/>
  <c r="O95"/>
  <c r="K95"/>
  <c r="O108"/>
  <c r="K108"/>
  <c r="O155"/>
  <c r="K155"/>
  <c r="Q155" s="1"/>
  <c r="O154"/>
  <c r="K154"/>
  <c r="Q154" s="1"/>
  <c r="S154" s="1"/>
  <c r="O153"/>
  <c r="K153"/>
  <c r="Q153" s="1"/>
  <c r="O152"/>
  <c r="K152"/>
  <c r="Q152" s="1"/>
  <c r="O90"/>
  <c r="K90"/>
  <c r="O89"/>
  <c r="K89"/>
  <c r="O106"/>
  <c r="K106"/>
  <c r="O149"/>
  <c r="K149"/>
  <c r="R149" s="1"/>
  <c r="O148"/>
  <c r="K148"/>
  <c r="R148" s="1"/>
  <c r="O147"/>
  <c r="K147"/>
  <c r="Q147" s="1"/>
  <c r="S147" s="1"/>
  <c r="O146"/>
  <c r="K146"/>
  <c r="R146" s="1"/>
  <c r="O86"/>
  <c r="K86"/>
  <c r="O85"/>
  <c r="K85"/>
  <c r="O104"/>
  <c r="K104"/>
  <c r="O143"/>
  <c r="K143"/>
  <c r="R143" s="1"/>
  <c r="O142"/>
  <c r="K142"/>
  <c r="R142" s="1"/>
  <c r="O141"/>
  <c r="K141"/>
  <c r="R141" s="1"/>
  <c r="O140"/>
  <c r="K140"/>
  <c r="R140" s="1"/>
  <c r="O94"/>
  <c r="K94"/>
  <c r="O93"/>
  <c r="K93"/>
  <c r="O107"/>
  <c r="K107"/>
  <c r="O136"/>
  <c r="K136"/>
  <c r="R136" s="1"/>
  <c r="O135"/>
  <c r="K135"/>
  <c r="R135" s="1"/>
  <c r="O134"/>
  <c r="K134"/>
  <c r="R134" s="1"/>
  <c r="O133"/>
  <c r="K133"/>
  <c r="Q133" s="1"/>
  <c r="O92"/>
  <c r="K92"/>
  <c r="O91"/>
  <c r="K91"/>
  <c r="O105"/>
  <c r="K105"/>
  <c r="O129"/>
  <c r="K129"/>
  <c r="O128"/>
  <c r="K128"/>
  <c r="O127"/>
  <c r="K127"/>
  <c r="R127" s="1"/>
  <c r="O126"/>
  <c r="K126"/>
  <c r="R126" s="1"/>
  <c r="O44"/>
  <c r="K44"/>
  <c r="Q44" s="1"/>
  <c r="O58"/>
  <c r="K58"/>
  <c r="Q58" s="1"/>
  <c r="O14"/>
  <c r="K14"/>
  <c r="Q14" s="1"/>
  <c r="O40"/>
  <c r="K40"/>
  <c r="Q40" s="1"/>
  <c r="O27"/>
  <c r="K27"/>
  <c r="Q27" s="1"/>
  <c r="O26"/>
  <c r="K26"/>
  <c r="Q26" s="1"/>
  <c r="K53"/>
  <c r="R53" s="1"/>
  <c r="K61"/>
  <c r="Q61" s="1"/>
  <c r="O78"/>
  <c r="K78"/>
  <c r="R78" s="1"/>
  <c r="O77"/>
  <c r="K77"/>
  <c r="R77" s="1"/>
  <c r="O73"/>
  <c r="K73"/>
  <c r="R73" s="1"/>
  <c r="O72"/>
  <c r="K72"/>
  <c r="R72" s="1"/>
  <c r="O98"/>
  <c r="K98"/>
  <c r="R98" s="1"/>
  <c r="O62"/>
  <c r="K62"/>
  <c r="R62" s="1"/>
  <c r="O2"/>
  <c r="K2"/>
  <c r="R2" s="1"/>
  <c r="O82"/>
  <c r="K82"/>
  <c r="Q82" s="1"/>
  <c r="O81"/>
  <c r="K81"/>
  <c r="Q81" s="1"/>
  <c r="O101"/>
  <c r="K101"/>
  <c r="K30"/>
  <c r="Q30" s="1"/>
  <c r="K29"/>
  <c r="R29" s="1"/>
  <c r="O71"/>
  <c r="K71"/>
  <c r="Q71" s="1"/>
  <c r="O70"/>
  <c r="K70"/>
  <c r="Q70" s="1"/>
  <c r="K59"/>
  <c r="Q59" s="1"/>
  <c r="K4"/>
  <c r="R4" s="1"/>
  <c r="O56"/>
  <c r="K56"/>
  <c r="R56" s="1"/>
  <c r="O54"/>
  <c r="K54"/>
  <c r="R54" s="1"/>
  <c r="O84"/>
  <c r="K84"/>
  <c r="R84" s="1"/>
  <c r="O83"/>
  <c r="K83"/>
  <c r="R83" s="1"/>
  <c r="O102"/>
  <c r="K102"/>
  <c r="O69"/>
  <c r="K69"/>
  <c r="R69" s="1"/>
  <c r="O68"/>
  <c r="K68"/>
  <c r="R68" s="1"/>
  <c r="O55"/>
  <c r="K55"/>
  <c r="R55" s="1"/>
  <c r="O37"/>
  <c r="K37"/>
  <c r="Q37" s="1"/>
  <c r="O25"/>
  <c r="K25"/>
  <c r="Q25" s="1"/>
  <c r="O24"/>
  <c r="K24"/>
  <c r="Q24" s="1"/>
  <c r="O43"/>
  <c r="K43"/>
  <c r="Q43" s="1"/>
  <c r="O123"/>
  <c r="K123"/>
  <c r="Q123" s="1"/>
  <c r="O38"/>
  <c r="K38"/>
  <c r="Q38" s="1"/>
  <c r="O13"/>
  <c r="K13"/>
  <c r="Q13" s="1"/>
  <c r="O7"/>
  <c r="K7"/>
  <c r="Q7" s="1"/>
  <c r="R122"/>
  <c r="Q122"/>
  <c r="O122"/>
  <c r="N122"/>
  <c r="O51"/>
  <c r="K51"/>
  <c r="R51" s="1"/>
  <c r="O50"/>
  <c r="K50"/>
  <c r="R50" s="1"/>
  <c r="O21"/>
  <c r="K21"/>
  <c r="R21" s="1"/>
  <c r="O20"/>
  <c r="K20"/>
  <c r="R20" s="1"/>
  <c r="O47"/>
  <c r="K47"/>
  <c r="R47" s="1"/>
  <c r="O119"/>
  <c r="K119"/>
  <c r="R119" s="1"/>
  <c r="O16"/>
  <c r="K16"/>
  <c r="R16" s="1"/>
  <c r="R118"/>
  <c r="Q118"/>
  <c r="O118"/>
  <c r="N118"/>
  <c r="O49"/>
  <c r="K49"/>
  <c r="Q49" s="1"/>
  <c r="O32"/>
  <c r="K32"/>
  <c r="Q32" s="1"/>
  <c r="O48"/>
  <c r="K48"/>
  <c r="Q48" s="1"/>
  <c r="O23"/>
  <c r="K23"/>
  <c r="Q23" s="1"/>
  <c r="O22"/>
  <c r="K22"/>
  <c r="Q22" s="1"/>
  <c r="O31"/>
  <c r="K31"/>
  <c r="Q31" s="1"/>
  <c r="R115"/>
  <c r="Q115"/>
  <c r="O115"/>
  <c r="N115"/>
  <c r="R114"/>
  <c r="Q114"/>
  <c r="O114"/>
  <c r="N114"/>
  <c r="O12"/>
  <c r="K12"/>
  <c r="Q12" s="1"/>
  <c r="O6"/>
  <c r="K6"/>
  <c r="Q6" s="1"/>
  <c r="O34"/>
  <c r="K34"/>
  <c r="R34" s="1"/>
  <c r="O35"/>
  <c r="K35"/>
  <c r="R35" s="1"/>
  <c r="O36"/>
  <c r="K36"/>
  <c r="R36" s="1"/>
  <c r="O19"/>
  <c r="K19"/>
  <c r="R19" s="1"/>
  <c r="O18"/>
  <c r="K18"/>
  <c r="R18" s="1"/>
  <c r="O33"/>
  <c r="K33"/>
  <c r="R33" s="1"/>
  <c r="O111"/>
  <c r="K111"/>
  <c r="R111" s="1"/>
  <c r="O15"/>
  <c r="K15"/>
  <c r="R15" s="1"/>
  <c r="R110"/>
  <c r="Q110"/>
  <c r="N110"/>
  <c r="O8"/>
  <c r="K8"/>
  <c r="R8" s="1"/>
  <c r="O67" i="20"/>
  <c r="K67"/>
  <c r="R67" s="1"/>
  <c r="O44"/>
  <c r="K44"/>
  <c r="Q44" s="1"/>
  <c r="O36"/>
  <c r="K36"/>
  <c r="Q36" s="1"/>
  <c r="O41"/>
  <c r="K41"/>
  <c r="Q41" s="1"/>
  <c r="O30"/>
  <c r="K30"/>
  <c r="N30" s="1"/>
  <c r="O99"/>
  <c r="K99"/>
  <c r="Q99" s="1"/>
  <c r="O42"/>
  <c r="K42"/>
  <c r="R42" s="1"/>
  <c r="O29"/>
  <c r="K29"/>
  <c r="R29" s="1"/>
  <c r="O37"/>
  <c r="K37"/>
  <c r="R37" s="1"/>
  <c r="O28"/>
  <c r="K28"/>
  <c r="R28" s="1"/>
  <c r="O39"/>
  <c r="K39"/>
  <c r="R39" s="1"/>
  <c r="O27"/>
  <c r="K27"/>
  <c r="R27" s="1"/>
  <c r="O100"/>
  <c r="K100"/>
  <c r="R100" s="1"/>
  <c r="O68"/>
  <c r="K68"/>
  <c r="R68" s="1"/>
  <c r="O38"/>
  <c r="K38"/>
  <c r="R38" s="1"/>
  <c r="O26"/>
  <c r="K26"/>
  <c r="R26" s="1"/>
  <c r="K25"/>
  <c r="Q25" s="1"/>
  <c r="O63"/>
  <c r="K63"/>
  <c r="R63" s="1"/>
  <c r="K24"/>
  <c r="R24" s="1"/>
  <c r="O31"/>
  <c r="K31"/>
  <c r="R31" s="1"/>
  <c r="O91"/>
  <c r="K91"/>
  <c r="Q91" s="1"/>
  <c r="O51"/>
  <c r="K51"/>
  <c r="Q51" s="1"/>
  <c r="O90"/>
  <c r="K90"/>
  <c r="R90" s="1"/>
  <c r="O60"/>
  <c r="K60"/>
  <c r="R60" s="1"/>
  <c r="O95"/>
  <c r="K95"/>
  <c r="R95" s="1"/>
  <c r="O54"/>
  <c r="K54"/>
  <c r="R54" s="1"/>
  <c r="O50"/>
  <c r="K50"/>
  <c r="Q50" s="1"/>
  <c r="O61"/>
  <c r="K61"/>
  <c r="R61" s="1"/>
  <c r="O53"/>
  <c r="K53"/>
  <c r="R53" s="1"/>
  <c r="K154" i="5"/>
  <c r="Q154" s="1"/>
  <c r="S154" s="1"/>
  <c r="K143"/>
  <c r="Q143" s="1"/>
  <c r="K190"/>
  <c r="Q190" s="1"/>
  <c r="K186"/>
  <c r="K179"/>
  <c r="Q179" s="1"/>
  <c r="K180"/>
  <c r="Q180" s="1"/>
  <c r="K178"/>
  <c r="Q178" s="1"/>
  <c r="R186"/>
  <c r="Q186"/>
  <c r="O190"/>
  <c r="O186"/>
  <c r="O179"/>
  <c r="O180"/>
  <c r="O178"/>
  <c r="O171"/>
  <c r="O172"/>
  <c r="O170"/>
  <c r="O163"/>
  <c r="O164"/>
  <c r="O162"/>
  <c r="O153"/>
  <c r="O154"/>
  <c r="O155"/>
  <c r="O156"/>
  <c r="O157"/>
  <c r="O158"/>
  <c r="O143"/>
  <c r="O144"/>
  <c r="O145"/>
  <c r="O146"/>
  <c r="O147"/>
  <c r="O148"/>
  <c r="O133"/>
  <c r="O134"/>
  <c r="O135"/>
  <c r="O136"/>
  <c r="O137"/>
  <c r="O138"/>
  <c r="O122"/>
  <c r="O123"/>
  <c r="O124"/>
  <c r="O125"/>
  <c r="O126"/>
  <c r="O127"/>
  <c r="O111"/>
  <c r="O112"/>
  <c r="O113"/>
  <c r="O114"/>
  <c r="O115"/>
  <c r="O116"/>
  <c r="O98"/>
  <c r="O95"/>
  <c r="O94"/>
  <c r="O83"/>
  <c r="O85"/>
  <c r="O84"/>
  <c r="K68"/>
  <c r="R68" s="1"/>
  <c r="K69"/>
  <c r="Q69" s="1"/>
  <c r="O71"/>
  <c r="O70"/>
  <c r="O61"/>
  <c r="O62"/>
  <c r="O63"/>
  <c r="O64"/>
  <c r="O59"/>
  <c r="O58"/>
  <c r="O60"/>
  <c r="O56"/>
  <c r="O57"/>
  <c r="K56"/>
  <c r="R56" s="1"/>
  <c r="K57"/>
  <c r="Q57" s="1"/>
  <c r="R42"/>
  <c r="Q42"/>
  <c r="R30"/>
  <c r="O35"/>
  <c r="O36"/>
  <c r="O37"/>
  <c r="O38"/>
  <c r="O29"/>
  <c r="O30"/>
  <c r="O31"/>
  <c r="O32"/>
  <c r="O33"/>
  <c r="Q30"/>
  <c r="O21"/>
  <c r="O22"/>
  <c r="O23"/>
  <c r="O24"/>
  <c r="O15"/>
  <c r="O16"/>
  <c r="O17"/>
  <c r="O18"/>
  <c r="O19"/>
  <c r="O20"/>
  <c r="Q17"/>
  <c r="Q18"/>
  <c r="R17"/>
  <c r="R18"/>
  <c r="R3"/>
  <c r="Q3"/>
  <c r="K46"/>
  <c r="N46" s="1"/>
  <c r="N42"/>
  <c r="O49"/>
  <c r="O50"/>
  <c r="O51"/>
  <c r="O42"/>
  <c r="O43"/>
  <c r="O44"/>
  <c r="O45"/>
  <c r="O46"/>
  <c r="O47"/>
  <c r="O48"/>
  <c r="O34"/>
  <c r="K32"/>
  <c r="N32" s="1"/>
  <c r="N30"/>
  <c r="N17"/>
  <c r="N18"/>
  <c r="O8"/>
  <c r="O7"/>
  <c r="O10"/>
  <c r="O11"/>
  <c r="N3"/>
  <c r="K170"/>
  <c r="R170" s="1"/>
  <c r="K157"/>
  <c r="R157" s="1"/>
  <c r="S157" s="1"/>
  <c r="K147"/>
  <c r="R147" s="1"/>
  <c r="S147" s="1"/>
  <c r="K137"/>
  <c r="R137" s="1"/>
  <c r="K115"/>
  <c r="R115" s="1"/>
  <c r="S115" s="1"/>
  <c r="O86"/>
  <c r="K86"/>
  <c r="R86" s="1"/>
  <c r="O75"/>
  <c r="K75"/>
  <c r="R75" s="1"/>
  <c r="K59"/>
  <c r="R59" s="1"/>
  <c r="K49"/>
  <c r="R49" s="1"/>
  <c r="K21"/>
  <c r="Q21" s="1"/>
  <c r="K8"/>
  <c r="Q8" s="1"/>
  <c r="K172"/>
  <c r="Q172" s="1"/>
  <c r="K171"/>
  <c r="Q171" s="1"/>
  <c r="K163"/>
  <c r="Q163" s="1"/>
  <c r="K162"/>
  <c r="Q162" s="1"/>
  <c r="K164"/>
  <c r="R164" s="1"/>
  <c r="K158"/>
  <c r="R158" s="1"/>
  <c r="S158" s="1"/>
  <c r="K156"/>
  <c r="R156" s="1"/>
  <c r="S156" s="1"/>
  <c r="K148"/>
  <c r="R148" s="1"/>
  <c r="S148" s="1"/>
  <c r="K146"/>
  <c r="R146" s="1"/>
  <c r="S146" s="1"/>
  <c r="K138"/>
  <c r="R138" s="1"/>
  <c r="K136"/>
  <c r="R136" s="1"/>
  <c r="K127"/>
  <c r="R127" s="1"/>
  <c r="K126"/>
  <c r="R126" s="1"/>
  <c r="K125"/>
  <c r="R125" s="1"/>
  <c r="K122"/>
  <c r="R122" s="1"/>
  <c r="K116"/>
  <c r="R116" s="1"/>
  <c r="S116" s="1"/>
  <c r="K114"/>
  <c r="R114" s="1"/>
  <c r="S114" s="1"/>
  <c r="K113"/>
  <c r="R113" s="1"/>
  <c r="S113" s="1"/>
  <c r="K112"/>
  <c r="R112" s="1"/>
  <c r="S112" s="1"/>
  <c r="K98"/>
  <c r="R98" s="1"/>
  <c r="O97"/>
  <c r="K97"/>
  <c r="R97" s="1"/>
  <c r="K95"/>
  <c r="Q95" s="1"/>
  <c r="K89"/>
  <c r="R89" s="1"/>
  <c r="K88"/>
  <c r="R88" s="1"/>
  <c r="O87"/>
  <c r="K87"/>
  <c r="R87" s="1"/>
  <c r="K85"/>
  <c r="Q85" s="1"/>
  <c r="K83"/>
  <c r="Q83" s="1"/>
  <c r="O76"/>
  <c r="K76"/>
  <c r="R76" s="1"/>
  <c r="O74"/>
  <c r="K74"/>
  <c r="Q74" s="1"/>
  <c r="K73"/>
  <c r="R73" s="1"/>
  <c r="K72"/>
  <c r="Q72" s="1"/>
  <c r="K64"/>
  <c r="Q64" s="1"/>
  <c r="K63"/>
  <c r="R63" s="1"/>
  <c r="K62"/>
  <c r="Q62" s="1"/>
  <c r="K61"/>
  <c r="R61" s="1"/>
  <c r="K60"/>
  <c r="Q60" s="1"/>
  <c r="K37"/>
  <c r="N37" s="1"/>
  <c r="K36"/>
  <c r="R36" s="1"/>
  <c r="K35"/>
  <c r="N35" s="1"/>
  <c r="K24"/>
  <c r="R24" s="1"/>
  <c r="K16"/>
  <c r="R16" s="1"/>
  <c r="K10"/>
  <c r="Q10" s="1"/>
  <c r="K43"/>
  <c r="R43" s="1"/>
  <c r="K44"/>
  <c r="N44" s="1"/>
  <c r="K81"/>
  <c r="R81" s="1"/>
  <c r="K82"/>
  <c r="R82" s="1"/>
  <c r="K15"/>
  <c r="Q15" s="1"/>
  <c r="K71"/>
  <c r="Q71" s="1"/>
  <c r="K47"/>
  <c r="Q47" s="1"/>
  <c r="K153"/>
  <c r="N153" s="1"/>
  <c r="O82"/>
  <c r="O81"/>
  <c r="K155"/>
  <c r="N155" s="1"/>
  <c r="O121"/>
  <c r="K121"/>
  <c r="Q121" s="1"/>
  <c r="K145"/>
  <c r="N145" s="1"/>
  <c r="K144"/>
  <c r="Q144" s="1"/>
  <c r="O96"/>
  <c r="K96"/>
  <c r="R96" s="1"/>
  <c r="K135"/>
  <c r="R135" s="1"/>
  <c r="K134"/>
  <c r="N134" s="1"/>
  <c r="O152"/>
  <c r="K152"/>
  <c r="R152" s="1"/>
  <c r="K124"/>
  <c r="R124" s="1"/>
  <c r="K123"/>
  <c r="R123" s="1"/>
  <c r="O132"/>
  <c r="K132"/>
  <c r="R132" s="1"/>
  <c r="K111"/>
  <c r="R111" s="1"/>
  <c r="O110"/>
  <c r="K110"/>
  <c r="N110" s="1"/>
  <c r="O100"/>
  <c r="K100"/>
  <c r="R100" s="1"/>
  <c r="K31"/>
  <c r="Q31" s="1"/>
  <c r="K23"/>
  <c r="Q23" s="1"/>
  <c r="K84"/>
  <c r="R84" s="1"/>
  <c r="K58"/>
  <c r="R58" s="1"/>
  <c r="K50"/>
  <c r="Q50" s="1"/>
  <c r="K133"/>
  <c r="R133" s="1"/>
  <c r="K11"/>
  <c r="R11" s="1"/>
  <c r="K70"/>
  <c r="N70" s="1"/>
  <c r="K22"/>
  <c r="R22" s="1"/>
  <c r="K38"/>
  <c r="R38" s="1"/>
  <c r="O9"/>
  <c r="K9"/>
  <c r="R9" s="1"/>
  <c r="O142"/>
  <c r="K142"/>
  <c r="N142" s="1"/>
  <c r="K51"/>
  <c r="Q51" s="1"/>
  <c r="K33"/>
  <c r="N33" s="1"/>
  <c r="O2"/>
  <c r="K2"/>
  <c r="Q2" s="1"/>
  <c r="K20"/>
  <c r="R20" s="1"/>
  <c r="K94"/>
  <c r="Q94" s="1"/>
  <c r="K19"/>
  <c r="Q19" s="1"/>
  <c r="K34"/>
  <c r="R34" s="1"/>
  <c r="O4"/>
  <c r="K4"/>
  <c r="Q4" s="1"/>
  <c r="K29"/>
  <c r="Q29" s="1"/>
  <c r="K48"/>
  <c r="Q48" s="1"/>
  <c r="K7"/>
  <c r="R7" s="1"/>
  <c r="O5"/>
  <c r="K5"/>
  <c r="R5" s="1"/>
  <c r="O6"/>
  <c r="K6"/>
  <c r="Q6" s="1"/>
  <c r="K45"/>
  <c r="N45" s="1"/>
  <c r="R15"/>
  <c r="N15"/>
  <c r="N43"/>
  <c r="N111"/>
  <c r="N96"/>
  <c r="R71"/>
  <c r="N121"/>
  <c r="N51"/>
  <c r="S18" l="1"/>
  <c r="Q102"/>
  <c r="U80" i="20"/>
  <c r="Q101" i="21"/>
  <c r="N101"/>
  <c r="R129"/>
  <c r="N129"/>
  <c r="Q129"/>
  <c r="R91"/>
  <c r="N91"/>
  <c r="Q91"/>
  <c r="Q107"/>
  <c r="N107"/>
  <c r="Q94"/>
  <c r="N94"/>
  <c r="R85"/>
  <c r="N85"/>
  <c r="R106"/>
  <c r="Q106"/>
  <c r="N106"/>
  <c r="R90"/>
  <c r="N90"/>
  <c r="Q90"/>
  <c r="R95"/>
  <c r="Q95"/>
  <c r="N95"/>
  <c r="Q103"/>
  <c r="N103"/>
  <c r="Q88"/>
  <c r="N88"/>
  <c r="R102"/>
  <c r="N102"/>
  <c r="R128"/>
  <c r="N128"/>
  <c r="Q128"/>
  <c r="R105"/>
  <c r="Q105"/>
  <c r="N105"/>
  <c r="R92"/>
  <c r="Q92"/>
  <c r="N92"/>
  <c r="R93"/>
  <c r="N93"/>
  <c r="Q104"/>
  <c r="N104"/>
  <c r="Q86"/>
  <c r="N86"/>
  <c r="R89"/>
  <c r="N89"/>
  <c r="Q89"/>
  <c r="R108"/>
  <c r="Q108"/>
  <c r="N108"/>
  <c r="R96"/>
  <c r="Q96"/>
  <c r="N96"/>
  <c r="R99"/>
  <c r="N99"/>
  <c r="Q100"/>
  <c r="N100"/>
  <c r="R87"/>
  <c r="N87"/>
  <c r="S3"/>
  <c r="S46"/>
  <c r="S45"/>
  <c r="R65"/>
  <c r="Q65"/>
  <c r="Q30" i="20"/>
  <c r="R30"/>
  <c r="Q66" i="21"/>
  <c r="R66"/>
  <c r="N64"/>
  <c r="Q64"/>
  <c r="S64" s="1"/>
  <c r="Q42"/>
  <c r="R42"/>
  <c r="Q41"/>
  <c r="R41"/>
  <c r="N35"/>
  <c r="S114"/>
  <c r="S115"/>
  <c r="R2" i="5"/>
  <c r="R142"/>
  <c r="Q104"/>
  <c r="S104" s="1"/>
  <c r="N133"/>
  <c r="R180"/>
  <c r="Q103"/>
  <c r="S103" s="1"/>
  <c r="N104"/>
  <c r="R103"/>
  <c r="R102"/>
  <c r="S102" s="1"/>
  <c r="Q101"/>
  <c r="R101"/>
  <c r="Q123"/>
  <c r="S123" s="1"/>
  <c r="R155"/>
  <c r="R29"/>
  <c r="S29" s="1"/>
  <c r="Q81"/>
  <c r="N69"/>
  <c r="R143"/>
  <c r="S143" s="1"/>
  <c r="Q134"/>
  <c r="N29"/>
  <c r="N143"/>
  <c r="R99"/>
  <c r="S99" s="1"/>
  <c r="N99"/>
  <c r="Q49" i="20"/>
  <c r="R49"/>
  <c r="Q71"/>
  <c r="R71"/>
  <c r="S30" i="5"/>
  <c r="N94"/>
  <c r="R145"/>
  <c r="Q153"/>
  <c r="R190"/>
  <c r="S190" s="1"/>
  <c r="S191" s="1"/>
  <c r="S3"/>
  <c r="S17"/>
  <c r="N68"/>
  <c r="N70" i="21"/>
  <c r="S110"/>
  <c r="N7"/>
  <c r="N26"/>
  <c r="N15"/>
  <c r="N48"/>
  <c r="S118"/>
  <c r="N62"/>
  <c r="N143"/>
  <c r="S122"/>
  <c r="N24"/>
  <c r="N127"/>
  <c r="N81"/>
  <c r="N123"/>
  <c r="N71"/>
  <c r="N2"/>
  <c r="N73"/>
  <c r="N40"/>
  <c r="N141"/>
  <c r="R76"/>
  <c r="S76" s="1"/>
  <c r="R100"/>
  <c r="R88"/>
  <c r="R161"/>
  <c r="S161" s="1"/>
  <c r="S162" s="1"/>
  <c r="N16"/>
  <c r="Q16"/>
  <c r="S16" s="1"/>
  <c r="N119"/>
  <c r="Q119"/>
  <c r="S119" s="1"/>
  <c r="N47"/>
  <c r="Q47"/>
  <c r="S47" s="1"/>
  <c r="N20"/>
  <c r="Q20"/>
  <c r="S20" s="1"/>
  <c r="N21"/>
  <c r="Q21"/>
  <c r="S21" s="1"/>
  <c r="N50"/>
  <c r="Q50"/>
  <c r="S50" s="1"/>
  <c r="N51"/>
  <c r="Q51"/>
  <c r="S51" s="1"/>
  <c r="N43"/>
  <c r="N25"/>
  <c r="R75"/>
  <c r="S75" s="1"/>
  <c r="R79"/>
  <c r="S79" s="1"/>
  <c r="R103"/>
  <c r="R158"/>
  <c r="S158" s="1"/>
  <c r="S159" s="1"/>
  <c r="N8"/>
  <c r="Q8"/>
  <c r="S8" s="1"/>
  <c r="Q15"/>
  <c r="S15" s="1"/>
  <c r="N111"/>
  <c r="Q111"/>
  <c r="S111" s="1"/>
  <c r="N33"/>
  <c r="Q33"/>
  <c r="S33" s="1"/>
  <c r="N18"/>
  <c r="Q18"/>
  <c r="S18" s="1"/>
  <c r="N19"/>
  <c r="Q19"/>
  <c r="S19" s="1"/>
  <c r="N36"/>
  <c r="Q36"/>
  <c r="S36" s="1"/>
  <c r="Q35"/>
  <c r="S35" s="1"/>
  <c r="N34"/>
  <c r="Q34"/>
  <c r="S34" s="1"/>
  <c r="R6"/>
  <c r="S6" s="1"/>
  <c r="R12"/>
  <c r="S12" s="1"/>
  <c r="R31"/>
  <c r="S31" s="1"/>
  <c r="R22"/>
  <c r="S22" s="1"/>
  <c r="R23"/>
  <c r="S23" s="1"/>
  <c r="R48"/>
  <c r="S48" s="1"/>
  <c r="R32"/>
  <c r="S32" s="1"/>
  <c r="R49"/>
  <c r="S49" s="1"/>
  <c r="R7"/>
  <c r="S7" s="1"/>
  <c r="R13"/>
  <c r="S13" s="1"/>
  <c r="R38"/>
  <c r="S38" s="1"/>
  <c r="R123"/>
  <c r="S123" s="1"/>
  <c r="R43"/>
  <c r="S43" s="1"/>
  <c r="R24"/>
  <c r="S24" s="1"/>
  <c r="R25"/>
  <c r="S25" s="1"/>
  <c r="R37"/>
  <c r="S37" s="1"/>
  <c r="N55"/>
  <c r="Q55"/>
  <c r="S55" s="1"/>
  <c r="N68"/>
  <c r="Q68"/>
  <c r="S68" s="1"/>
  <c r="N69"/>
  <c r="Q69"/>
  <c r="S69" s="1"/>
  <c r="Q102"/>
  <c r="N83"/>
  <c r="Q83"/>
  <c r="S83" s="1"/>
  <c r="N84"/>
  <c r="Q84"/>
  <c r="S84" s="1"/>
  <c r="N54"/>
  <c r="Q54"/>
  <c r="S54" s="1"/>
  <c r="N56"/>
  <c r="Q56"/>
  <c r="S56" s="1"/>
  <c r="Q4"/>
  <c r="S4" s="1"/>
  <c r="N59"/>
  <c r="R59"/>
  <c r="S59" s="1"/>
  <c r="R70"/>
  <c r="S70" s="1"/>
  <c r="R71"/>
  <c r="S71" s="1"/>
  <c r="Q29"/>
  <c r="S29" s="1"/>
  <c r="N30"/>
  <c r="R30"/>
  <c r="S30" s="1"/>
  <c r="R101"/>
  <c r="S101" s="1"/>
  <c r="R81"/>
  <c r="S81" s="1"/>
  <c r="R82"/>
  <c r="S82" s="1"/>
  <c r="Q2"/>
  <c r="S2" s="1"/>
  <c r="Q62"/>
  <c r="S62" s="1"/>
  <c r="N98"/>
  <c r="Q98"/>
  <c r="S98" s="1"/>
  <c r="N72"/>
  <c r="Q72"/>
  <c r="S72" s="1"/>
  <c r="Q73"/>
  <c r="S73" s="1"/>
  <c r="Q77"/>
  <c r="S77" s="1"/>
  <c r="Q78"/>
  <c r="S78" s="1"/>
  <c r="N61"/>
  <c r="R61"/>
  <c r="S61" s="1"/>
  <c r="Q53"/>
  <c r="S53" s="1"/>
  <c r="R26"/>
  <c r="S26" s="1"/>
  <c r="R27"/>
  <c r="S27" s="1"/>
  <c r="R40"/>
  <c r="S40" s="1"/>
  <c r="R14"/>
  <c r="S14" s="1"/>
  <c r="R58"/>
  <c r="S58" s="1"/>
  <c r="R44"/>
  <c r="S44" s="1"/>
  <c r="N126"/>
  <c r="Q126"/>
  <c r="S126" s="1"/>
  <c r="Q127"/>
  <c r="S127" s="1"/>
  <c r="R133"/>
  <c r="S133" s="1"/>
  <c r="Q134"/>
  <c r="S134" s="1"/>
  <c r="N135"/>
  <c r="Q135"/>
  <c r="S135" s="1"/>
  <c r="N136"/>
  <c r="Q136"/>
  <c r="S136" s="1"/>
  <c r="R107"/>
  <c r="S107" s="1"/>
  <c r="Q93"/>
  <c r="S93" s="1"/>
  <c r="R94"/>
  <c r="N140"/>
  <c r="Q140"/>
  <c r="S140" s="1"/>
  <c r="Q141"/>
  <c r="S141" s="1"/>
  <c r="N142"/>
  <c r="Q142"/>
  <c r="S142" s="1"/>
  <c r="Q143"/>
  <c r="S143" s="1"/>
  <c r="R104"/>
  <c r="S104" s="1"/>
  <c r="Q85"/>
  <c r="S85" s="1"/>
  <c r="R86"/>
  <c r="N146"/>
  <c r="Q146"/>
  <c r="S146" s="1"/>
  <c r="N148"/>
  <c r="Q148"/>
  <c r="S148" s="1"/>
  <c r="N149"/>
  <c r="Q149"/>
  <c r="S149" s="1"/>
  <c r="R152"/>
  <c r="S152" s="1"/>
  <c r="R153"/>
  <c r="S153" s="1"/>
  <c r="R155"/>
  <c r="S155" s="1"/>
  <c r="Q99"/>
  <c r="Q80"/>
  <c r="S80" s="1"/>
  <c r="Q87"/>
  <c r="N6"/>
  <c r="N12"/>
  <c r="N31"/>
  <c r="N22"/>
  <c r="N23"/>
  <c r="N32"/>
  <c r="N49"/>
  <c r="N13"/>
  <c r="N38"/>
  <c r="N37"/>
  <c r="N4"/>
  <c r="N29"/>
  <c r="N82"/>
  <c r="N53"/>
  <c r="N27"/>
  <c r="N14"/>
  <c r="N58"/>
  <c r="N44"/>
  <c r="N133"/>
  <c r="N152"/>
  <c r="N153"/>
  <c r="N155"/>
  <c r="N24" i="20"/>
  <c r="N67"/>
  <c r="Q67"/>
  <c r="S67" s="1"/>
  <c r="N29"/>
  <c r="Q68"/>
  <c r="S68" s="1"/>
  <c r="N26"/>
  <c r="N39"/>
  <c r="N27"/>
  <c r="Q27"/>
  <c r="S27" s="1"/>
  <c r="N25"/>
  <c r="N54"/>
  <c r="Q54"/>
  <c r="S54" s="1"/>
  <c r="N95"/>
  <c r="Q95"/>
  <c r="S95" s="1"/>
  <c r="N60"/>
  <c r="Q60"/>
  <c r="S60" s="1"/>
  <c r="N90"/>
  <c r="Q90"/>
  <c r="S90" s="1"/>
  <c r="N51"/>
  <c r="R25"/>
  <c r="S25" s="1"/>
  <c r="N38"/>
  <c r="R44"/>
  <c r="S44" s="1"/>
  <c r="R36"/>
  <c r="S36" s="1"/>
  <c r="N53"/>
  <c r="Q53"/>
  <c r="S53" s="1"/>
  <c r="N61"/>
  <c r="Q61"/>
  <c r="S61" s="1"/>
  <c r="R50"/>
  <c r="S50" s="1"/>
  <c r="R51"/>
  <c r="S51" s="1"/>
  <c r="R91"/>
  <c r="S91" s="1"/>
  <c r="N31"/>
  <c r="Q31"/>
  <c r="S31" s="1"/>
  <c r="Q24"/>
  <c r="S24" s="1"/>
  <c r="N63"/>
  <c r="Q63"/>
  <c r="S63" s="1"/>
  <c r="Q26"/>
  <c r="S26" s="1"/>
  <c r="Q38"/>
  <c r="S38" s="1"/>
  <c r="Q100"/>
  <c r="S100" s="1"/>
  <c r="Q39"/>
  <c r="S39" s="1"/>
  <c r="N28"/>
  <c r="Q28"/>
  <c r="S28" s="1"/>
  <c r="N37"/>
  <c r="Q37"/>
  <c r="S37" s="1"/>
  <c r="Q29"/>
  <c r="S29" s="1"/>
  <c r="N42"/>
  <c r="Q42"/>
  <c r="S42" s="1"/>
  <c r="R99"/>
  <c r="S99" s="1"/>
  <c r="R41"/>
  <c r="S41" s="1"/>
  <c r="N50"/>
  <c r="N91"/>
  <c r="N99"/>
  <c r="N41"/>
  <c r="N95" i="5"/>
  <c r="R95"/>
  <c r="S95" s="1"/>
  <c r="Q122"/>
  <c r="S122" s="1"/>
  <c r="Q126"/>
  <c r="S126" s="1"/>
  <c r="Q137"/>
  <c r="S137" s="1"/>
  <c r="Q127"/>
  <c r="S127" s="1"/>
  <c r="Q125"/>
  <c r="S125" s="1"/>
  <c r="Q138"/>
  <c r="S138" s="1"/>
  <c r="Q136"/>
  <c r="S136" s="1"/>
  <c r="S186"/>
  <c r="S187" s="1"/>
  <c r="N11"/>
  <c r="N19"/>
  <c r="Q7"/>
  <c r="S7" s="1"/>
  <c r="R21"/>
  <c r="S21" s="1"/>
  <c r="Q22"/>
  <c r="S22" s="1"/>
  <c r="Q16"/>
  <c r="S16" s="1"/>
  <c r="Q35"/>
  <c r="R37"/>
  <c r="R31"/>
  <c r="S31" s="1"/>
  <c r="R50"/>
  <c r="S50" s="1"/>
  <c r="N74"/>
  <c r="N88"/>
  <c r="Q88"/>
  <c r="S88" s="1"/>
  <c r="R83"/>
  <c r="S83" s="1"/>
  <c r="R72"/>
  <c r="S72" s="1"/>
  <c r="Q63"/>
  <c r="S63" s="1"/>
  <c r="Q68"/>
  <c r="R163"/>
  <c r="S163" s="1"/>
  <c r="R178"/>
  <c r="S178" s="1"/>
  <c r="R179"/>
  <c r="S179" s="1"/>
  <c r="N5"/>
  <c r="N21"/>
  <c r="N31"/>
  <c r="Q11"/>
  <c r="S11" s="1"/>
  <c r="Q5"/>
  <c r="S5" s="1"/>
  <c r="R6"/>
  <c r="S6" s="1"/>
  <c r="R19"/>
  <c r="S19" s="1"/>
  <c r="Q20"/>
  <c r="S20" s="1"/>
  <c r="Q37"/>
  <c r="R35"/>
  <c r="Q46"/>
  <c r="R46"/>
  <c r="S68"/>
  <c r="N72"/>
  <c r="N84"/>
  <c r="Q84"/>
  <c r="S84" s="1"/>
  <c r="R74"/>
  <c r="Q56"/>
  <c r="S56" s="1"/>
  <c r="Q61"/>
  <c r="S61" s="1"/>
  <c r="Q164"/>
  <c r="S164" s="1"/>
  <c r="N98"/>
  <c r="N9"/>
  <c r="N8"/>
  <c r="N23"/>
  <c r="N38"/>
  <c r="N36"/>
  <c r="N34"/>
  <c r="Q9"/>
  <c r="S9" s="1"/>
  <c r="R10"/>
  <c r="S10" s="1"/>
  <c r="R8"/>
  <c r="S8" s="1"/>
  <c r="R4"/>
  <c r="S4" s="1"/>
  <c r="R23"/>
  <c r="S23" s="1"/>
  <c r="Q24"/>
  <c r="S24" s="1"/>
  <c r="Q33"/>
  <c r="R33"/>
  <c r="Q44"/>
  <c r="R48"/>
  <c r="S48" s="1"/>
  <c r="R44"/>
  <c r="N57"/>
  <c r="N64"/>
  <c r="N62"/>
  <c r="N60"/>
  <c r="N58"/>
  <c r="N86"/>
  <c r="N82"/>
  <c r="Q86"/>
  <c r="S86" s="1"/>
  <c r="Q82"/>
  <c r="S82" s="1"/>
  <c r="R85"/>
  <c r="S85" s="1"/>
  <c r="R69"/>
  <c r="S69" s="1"/>
  <c r="R57"/>
  <c r="S57" s="1"/>
  <c r="R64"/>
  <c r="S64" s="1"/>
  <c r="R62"/>
  <c r="S62" s="1"/>
  <c r="R60"/>
  <c r="S60" s="1"/>
  <c r="Q73"/>
  <c r="S73" s="1"/>
  <c r="R162"/>
  <c r="S162" s="1"/>
  <c r="Q170"/>
  <c r="S170" s="1"/>
  <c r="R171"/>
  <c r="S171" s="1"/>
  <c r="R94"/>
  <c r="S94" s="1"/>
  <c r="N71"/>
  <c r="R70"/>
  <c r="R153"/>
  <c r="N48"/>
  <c r="Q98"/>
  <c r="S98" s="1"/>
  <c r="N2"/>
  <c r="N10"/>
  <c r="N6"/>
  <c r="N4"/>
  <c r="N7"/>
  <c r="N24"/>
  <c r="N22"/>
  <c r="N20"/>
  <c r="N16"/>
  <c r="Q38"/>
  <c r="S38" s="1"/>
  <c r="Q36"/>
  <c r="S36" s="1"/>
  <c r="Q34"/>
  <c r="S34" s="1"/>
  <c r="Q32"/>
  <c r="R32"/>
  <c r="S42"/>
  <c r="Q45"/>
  <c r="Q43"/>
  <c r="S43" s="1"/>
  <c r="R47"/>
  <c r="S47" s="1"/>
  <c r="R45"/>
  <c r="N56"/>
  <c r="N63"/>
  <c r="N61"/>
  <c r="N59"/>
  <c r="N73"/>
  <c r="N89"/>
  <c r="N87"/>
  <c r="N85"/>
  <c r="N83"/>
  <c r="Q89"/>
  <c r="S89" s="1"/>
  <c r="Q87"/>
  <c r="S87" s="1"/>
  <c r="R172"/>
  <c r="S172" s="1"/>
  <c r="S180"/>
  <c r="N75"/>
  <c r="Q75"/>
  <c r="S75" s="1"/>
  <c r="Q59"/>
  <c r="S59" s="1"/>
  <c r="N49"/>
  <c r="Q49"/>
  <c r="S49" s="1"/>
  <c r="S71"/>
  <c r="R51"/>
  <c r="S51" s="1"/>
  <c r="N132"/>
  <c r="Q132"/>
  <c r="S132" s="1"/>
  <c r="R110"/>
  <c r="N81"/>
  <c r="N124"/>
  <c r="N152"/>
  <c r="Q135"/>
  <c r="S135" s="1"/>
  <c r="Q100"/>
  <c r="S100" s="1"/>
  <c r="Q58"/>
  <c r="S58" s="1"/>
  <c r="Q124"/>
  <c r="S124" s="1"/>
  <c r="N144"/>
  <c r="Q145"/>
  <c r="S145" s="1"/>
  <c r="Q110"/>
  <c r="Q111"/>
  <c r="S111" s="1"/>
  <c r="N50"/>
  <c r="Q133"/>
  <c r="S133" s="1"/>
  <c r="Q96"/>
  <c r="S96" s="1"/>
  <c r="Q152"/>
  <c r="S152" s="1"/>
  <c r="Q142"/>
  <c r="S142" s="1"/>
  <c r="N135"/>
  <c r="N100"/>
  <c r="Q70"/>
  <c r="R134"/>
  <c r="R144"/>
  <c r="S144" s="1"/>
  <c r="R121"/>
  <c r="S121" s="1"/>
  <c r="N47"/>
  <c r="N123"/>
  <c r="Q155"/>
  <c r="S155" s="1"/>
  <c r="N97"/>
  <c r="Q97"/>
  <c r="S97" s="1"/>
  <c r="N76"/>
  <c r="Q76"/>
  <c r="S76" s="1"/>
  <c r="S74"/>
  <c r="S2"/>
  <c r="S15"/>
  <c r="S81"/>
  <c r="S45" i="20" l="1"/>
  <c r="S64"/>
  <c r="U64" s="1"/>
  <c r="U45"/>
  <c r="S30"/>
  <c r="S32" s="1"/>
  <c r="U32" s="1"/>
  <c r="S99" i="21"/>
  <c r="S87"/>
  <c r="S88"/>
  <c r="S86"/>
  <c r="S156"/>
  <c r="S94"/>
  <c r="S137"/>
  <c r="S108"/>
  <c r="S92"/>
  <c r="S71" i="20"/>
  <c r="S120" i="21"/>
  <c r="S124"/>
  <c r="S89"/>
  <c r="S100"/>
  <c r="S150"/>
  <c r="S102"/>
  <c r="S96"/>
  <c r="S106"/>
  <c r="S129"/>
  <c r="S144"/>
  <c r="S128"/>
  <c r="S90"/>
  <c r="S91"/>
  <c r="S103"/>
  <c r="S105"/>
  <c r="S95"/>
  <c r="S65"/>
  <c r="S66"/>
  <c r="S42"/>
  <c r="S41"/>
  <c r="S153" i="5"/>
  <c r="S134"/>
  <c r="S101"/>
  <c r="S106" s="1"/>
  <c r="S26"/>
  <c r="S70"/>
  <c r="S49" i="20"/>
  <c r="S55" s="1"/>
  <c r="S90" i="5"/>
  <c r="S112" i="21"/>
  <c r="S116" s="1"/>
  <c r="S165" i="5"/>
  <c r="S181"/>
  <c r="S173"/>
  <c r="S159"/>
  <c r="S149"/>
  <c r="S139"/>
  <c r="S128"/>
  <c r="S77"/>
  <c r="S45"/>
  <c r="S46"/>
  <c r="S37"/>
  <c r="S35"/>
  <c r="S65"/>
  <c r="S12"/>
  <c r="S32"/>
  <c r="S44"/>
  <c r="S33"/>
  <c r="S110"/>
  <c r="S117" s="1"/>
  <c r="S75" i="20" l="1"/>
  <c r="U75" s="1"/>
  <c r="U55"/>
  <c r="S130" i="21"/>
  <c r="S52" i="5"/>
  <c r="S39"/>
  <c r="U87" i="20"/>
  <c r="S87"/>
</calcChain>
</file>

<file path=xl/sharedStrings.xml><?xml version="1.0" encoding="utf-8"?>
<sst xmlns="http://schemas.openxmlformats.org/spreadsheetml/2006/main" count="2316" uniqueCount="186">
  <si>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</si>
  <si>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</si>
  <si>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</si>
  <si>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</si>
  <si>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</si>
  <si>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</si>
  <si>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</si>
  <si>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</si>
  <si>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</si>
  <si>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</si>
  <si>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</si>
  <si>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</si>
  <si>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</si>
  <si>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</si>
  <si>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</si>
  <si>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</si>
  <si>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</si>
  <si>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</si>
  <si>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</si>
  <si>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</si>
  <si>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</si>
  <si>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</si>
  <si>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</si>
  <si>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</si>
  <si>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</si>
  <si>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</si>
  <si>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</si>
  <si>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</si>
  <si>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</si>
  <si>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</si>
  <si>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</si>
  <si>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</si>
  <si>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</si>
  <si>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</si>
  <si>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</si>
  <si>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</si>
  <si>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</si>
  <si>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</si>
  <si>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</si>
  <si>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</si>
  <si>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</si>
  <si>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</si>
  <si>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</si>
  <si>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</si>
  <si>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</si>
  <si>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</si>
  <si>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</si>
  <si>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</si>
  <si>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</si>
  <si>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</si>
  <si>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</si>
  <si>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</si>
  <si>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</si>
  <si>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</si>
  <si>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</si>
  <si>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</si>
  <si>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</si>
  <si>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</si>
  <si>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</si>
  <si>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</si>
  <si>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</si>
  <si>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</si>
  <si>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</si>
  <si>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</si>
  <si>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</si>
  <si>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</si>
  <si>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</si>
  <si>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</si>
  <si>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</si>
  <si>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</si>
  <si>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</si>
  <si>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</si>
  <si>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</si>
  <si>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</si>
  <si>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</si>
  <si>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</si>
  <si>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</si>
  <si>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</si>
  <si>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</si>
  <si>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</si>
  <si>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</si>
  <si>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</si>
  <si>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</si>
  <si>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</si>
  <si>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</si>
  <si>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</si>
  <si>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</si>
  <si>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</si>
  <si>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</si>
  <si>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</si>
  <si>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</si>
  <si>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</si>
  <si>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</si>
  <si>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</si>
  <si>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</si>
  <si>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</si>
  <si>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</si>
  <si>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</si>
  <si>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</si>
  <si>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</si>
  <si>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</si>
  <si>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</si>
  <si>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</si>
  <si>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</si>
  <si>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</si>
  <si>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</si>
  <si>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</si>
  <si>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</si>
  <si>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</si>
  <si>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</si>
  <si>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</si>
  <si>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</si>
  <si>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</si>
  <si>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</si>
  <si>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</si>
  <si>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</si>
  <si>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</si>
  <si>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</si>
  <si>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</si>
  <si>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</si>
  <si>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</si>
  <si>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</si>
  <si>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</si>
  <si>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</si>
  <si>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</si>
  <si>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</si>
  <si>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</si>
  <si>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</si>
  <si>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</si>
  <si>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</si>
  <si>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</si>
  <si>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</si>
  <si>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</si>
  <si>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</si>
  <si>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C2.1-03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</si>
  <si>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</si>
  <si>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</si>
  <si>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</si>
  <si>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</si>
  <si>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</si>
  <si>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</si>
  <si>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</si>
  <si>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</si>
  <si>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</si>
  <si>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</si>
  <si>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</si>
  <si>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</si>
  <si>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</si>
  <si>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</si>
  <si>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</si>
  <si>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</si>
  <si>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</si>
  <si>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</si>
  <si>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</si>
  <si>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C2.2-02</t>
  </si>
  <si>
    <t>C3.1-06</t>
  </si>
  <si>
    <t>C3.1-04</t>
  </si>
  <si>
    <t>H1.3-13</t>
  </si>
  <si>
    <t>Dương Ngọc Hưng</t>
  </si>
  <si>
    <t>KTCS</t>
  </si>
  <si>
    <t>C2.3-03</t>
  </si>
  <si>
    <t>15TC Ô</t>
  </si>
  <si>
    <t>Vật liệu cơ khí</t>
  </si>
  <si>
    <t>E2.2-01</t>
  </si>
  <si>
    <t>11, 12</t>
  </si>
  <si>
    <t>15CĐ CK1</t>
  </si>
  <si>
    <t>15CĐ CK2</t>
  </si>
  <si>
    <t>15CĐ CK4</t>
  </si>
  <si>
    <t>15CĐ CK5</t>
  </si>
  <si>
    <t>15CĐ CK6</t>
  </si>
  <si>
    <t>15CĐ CK7</t>
  </si>
  <si>
    <t>15CĐ CK8</t>
  </si>
  <si>
    <t>15CĐ CK9</t>
  </si>
  <si>
    <t>7, 8, 9,10</t>
  </si>
  <si>
    <t>GV thimh giang</t>
  </si>
  <si>
    <t>15TC CK3</t>
  </si>
  <si>
    <t>Thầy Sơn ( p. Đào tạo )</t>
  </si>
  <si>
    <t>Cô Dương Thị Hồng</t>
  </si>
  <si>
    <t>H1.2-14</t>
  </si>
  <si>
    <t>15TCN-CGKL(9+4)</t>
  </si>
  <si>
    <t>Thầy Dương Ngọc Hưng</t>
  </si>
  <si>
    <t>Cơ Kỹ Thuật</t>
  </si>
  <si>
    <t>Dung sai - Đo lường kỹ thuật</t>
  </si>
  <si>
    <t>Thầy Nguyễn Thanh Vũ</t>
  </si>
  <si>
    <t>15TCN ĐCN 9 + 4</t>
  </si>
  <si>
    <t>21,5</t>
  </si>
</sst>
</file>

<file path=xl/styles.xml><?xml version="1.0" encoding="utf-8"?>
<styleSheet xmlns="http://schemas.openxmlformats.org/spreadsheetml/2006/main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  <font>
      <sz val="11"/>
      <color theme="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10" fillId="8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126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126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126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116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116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116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100" t="s">
        <v>116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9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116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117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117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117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117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117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130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9">
        <f t="shared" si="8"/>
        <v>40</v>
      </c>
      <c r="S25" s="52">
        <f t="shared" si="9"/>
        <v>40</v>
      </c>
      <c r="T25" s="102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129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9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129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111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111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110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9">
        <f t="shared" si="14"/>
        <v>0</v>
      </c>
      <c r="S36" s="52">
        <f t="shared" si="15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110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123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9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123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9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124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9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120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121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9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111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110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110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9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118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118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118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9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100" t="s">
        <v>118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9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70</v>
      </c>
      <c r="C64" s="47"/>
      <c r="D64" s="46" t="s">
        <v>10</v>
      </c>
      <c r="E64" s="100" t="s">
        <v>116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9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70</v>
      </c>
      <c r="D65" s="46" t="s">
        <v>30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9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70</v>
      </c>
      <c r="D66" s="46" t="s">
        <v>30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9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115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115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115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115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115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115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115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5">
        <f t="shared" si="53"/>
        <v>20</v>
      </c>
      <c r="S99" s="44">
        <f t="shared" si="54"/>
        <v>20</v>
      </c>
    </row>
    <row r="100" spans="1:21" s="40" customFormat="1">
      <c r="A100" s="10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5">
        <f t="shared" si="53"/>
        <v>20</v>
      </c>
      <c r="S100" s="44">
        <f t="shared" si="54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115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115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114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112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1"/>
      <c r="B134" s="46" t="s">
        <v>63</v>
      </c>
      <c r="C134" s="48"/>
      <c r="D134" s="46" t="s">
        <v>59</v>
      </c>
      <c r="E134" s="48" t="s">
        <v>112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9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114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112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114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112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9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114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112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114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228"/>
  <sheetViews>
    <sheetView tabSelected="1" topLeftCell="A100" zoomScaleNormal="100" zoomScaleSheetLayoutView="100" workbookViewId="0">
      <selection activeCell="S112" sqref="S112"/>
    </sheetView>
  </sheetViews>
  <sheetFormatPr defaultRowHeight="15"/>
  <cols>
    <col min="1" max="1" width="7.25" style="25" customWidth="1"/>
    <col min="2" max="2" width="16.5" style="34" customWidth="1"/>
    <col min="3" max="3" width="4.125" style="25" customWidth="1"/>
    <col min="4" max="4" width="20.75" style="25" customWidth="1"/>
    <col min="5" max="5" width="22.2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2" width="7.75" style="25" bestFit="1" customWidth="1"/>
    <col min="13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10" style="25" customWidth="1"/>
    <col min="20" max="20" width="5.5" style="25" customWidth="1"/>
    <col min="21" max="21" width="6.875" style="25" customWidth="1"/>
    <col min="22" max="16384" width="9" style="25"/>
  </cols>
  <sheetData>
    <row r="1" spans="1:21" s="110" customFormat="1" ht="15.95" customHeight="1">
      <c r="A1" s="121" t="s">
        <v>159</v>
      </c>
      <c r="B1" s="111"/>
      <c r="C1" s="112"/>
      <c r="D1" s="111"/>
      <c r="E1" s="113"/>
      <c r="F1" s="112"/>
      <c r="G1" s="114"/>
      <c r="H1" s="112"/>
      <c r="I1" s="112"/>
      <c r="J1" s="112"/>
      <c r="K1" s="112"/>
      <c r="L1" s="112"/>
      <c r="M1" s="112"/>
      <c r="N1" s="115"/>
      <c r="O1" s="116"/>
      <c r="P1" s="113"/>
      <c r="Q1" s="117"/>
      <c r="R1" s="117"/>
      <c r="S1" s="118"/>
      <c r="T1" s="119"/>
      <c r="U1" s="120"/>
    </row>
    <row r="2" spans="1:21" s="27" customFormat="1" ht="25.5">
      <c r="A2" s="3" t="s">
        <v>14</v>
      </c>
      <c r="B2" s="3" t="s">
        <v>15</v>
      </c>
      <c r="C2" s="4" t="s">
        <v>0</v>
      </c>
      <c r="D2" s="3" t="s">
        <v>16</v>
      </c>
      <c r="E2" s="3" t="s">
        <v>17</v>
      </c>
      <c r="F2" s="3" t="s">
        <v>18</v>
      </c>
      <c r="G2" s="3" t="s">
        <v>19</v>
      </c>
      <c r="H2" s="4" t="s">
        <v>1</v>
      </c>
      <c r="I2" s="3" t="s">
        <v>20</v>
      </c>
      <c r="J2" s="3" t="s">
        <v>21</v>
      </c>
      <c r="K2" s="4" t="s">
        <v>2</v>
      </c>
      <c r="L2" s="3" t="s">
        <v>32</v>
      </c>
      <c r="M2" s="3" t="s">
        <v>33</v>
      </c>
      <c r="N2" s="5" t="s">
        <v>3</v>
      </c>
      <c r="O2" s="5" t="s">
        <v>4</v>
      </c>
      <c r="P2" s="4" t="s">
        <v>31</v>
      </c>
      <c r="Q2" s="3" t="s">
        <v>5</v>
      </c>
      <c r="R2" s="3" t="s">
        <v>6</v>
      </c>
      <c r="S2" s="6" t="s">
        <v>7</v>
      </c>
      <c r="T2" s="84" t="s">
        <v>104</v>
      </c>
      <c r="U2" s="84" t="s">
        <v>105</v>
      </c>
    </row>
    <row r="3" spans="1:21" s="27" customFormat="1">
      <c r="A3" s="7" t="s">
        <v>134</v>
      </c>
      <c r="B3" s="8" t="s">
        <v>140</v>
      </c>
      <c r="C3" s="9"/>
      <c r="D3" s="8" t="s">
        <v>139</v>
      </c>
      <c r="E3" s="14" t="s">
        <v>141</v>
      </c>
      <c r="F3" s="11">
        <v>2</v>
      </c>
      <c r="G3" s="11" t="s">
        <v>73</v>
      </c>
      <c r="H3" s="9"/>
      <c r="I3" s="9">
        <v>5</v>
      </c>
      <c r="J3" s="9">
        <v>15</v>
      </c>
      <c r="K3" s="9">
        <f t="shared" ref="K3:K11" si="0">J3-I3+1</f>
        <v>11</v>
      </c>
      <c r="L3" s="9">
        <v>22</v>
      </c>
      <c r="M3" s="9"/>
      <c r="N3" s="12">
        <f t="shared" ref="N3:N11" si="1">L3/K3</f>
        <v>2</v>
      </c>
      <c r="O3" s="13">
        <f t="shared" ref="O3:O11" si="2">M3/5</f>
        <v>0</v>
      </c>
      <c r="P3" s="14"/>
      <c r="Q3" s="15">
        <f t="shared" ref="Q3:Q11" si="3">IF(K3=0,0,L3)</f>
        <v>22</v>
      </c>
      <c r="R3" s="16">
        <f t="shared" ref="R3:R11" si="4">IF(K3=0,0,M3/1.5)</f>
        <v>0</v>
      </c>
      <c r="S3" s="15">
        <f t="shared" ref="S3:S11" si="5">P3+Q3+R3</f>
        <v>22</v>
      </c>
      <c r="T3" s="55"/>
    </row>
    <row r="4" spans="1:21" s="27" customFormat="1">
      <c r="A4" s="7" t="s">
        <v>134</v>
      </c>
      <c r="B4" s="8" t="s">
        <v>140</v>
      </c>
      <c r="C4" s="9"/>
      <c r="D4" s="8" t="s">
        <v>139</v>
      </c>
      <c r="E4" s="14" t="s">
        <v>141</v>
      </c>
      <c r="F4" s="24">
        <v>2</v>
      </c>
      <c r="G4" s="11">
        <v>5</v>
      </c>
      <c r="H4" s="9"/>
      <c r="I4" s="9">
        <v>16</v>
      </c>
      <c r="J4" s="9">
        <v>16</v>
      </c>
      <c r="K4" s="9">
        <f t="shared" si="0"/>
        <v>1</v>
      </c>
      <c r="L4" s="9">
        <v>1</v>
      </c>
      <c r="M4" s="9"/>
      <c r="N4" s="12">
        <f t="shared" si="1"/>
        <v>1</v>
      </c>
      <c r="O4" s="13">
        <f t="shared" si="2"/>
        <v>0</v>
      </c>
      <c r="P4" s="14"/>
      <c r="Q4" s="15">
        <f t="shared" si="3"/>
        <v>1</v>
      </c>
      <c r="R4" s="16">
        <f t="shared" si="4"/>
        <v>0</v>
      </c>
      <c r="S4" s="15">
        <f t="shared" si="5"/>
        <v>1</v>
      </c>
      <c r="T4" s="55"/>
    </row>
    <row r="5" spans="1:21" s="27" customFormat="1">
      <c r="A5" s="7"/>
      <c r="B5" s="8" t="s">
        <v>184</v>
      </c>
      <c r="C5" s="9"/>
      <c r="D5" s="8" t="s">
        <v>139</v>
      </c>
      <c r="E5" s="14" t="s">
        <v>141</v>
      </c>
      <c r="F5" s="24">
        <v>3</v>
      </c>
      <c r="G5" s="11" t="s">
        <v>101</v>
      </c>
      <c r="H5" s="9"/>
      <c r="I5" s="9">
        <v>7</v>
      </c>
      <c r="J5" s="9">
        <v>21</v>
      </c>
      <c r="K5" s="9"/>
      <c r="L5" s="9"/>
      <c r="M5" s="9"/>
      <c r="N5" s="12"/>
      <c r="O5" s="13"/>
      <c r="P5" s="14"/>
      <c r="Q5" s="15">
        <v>30</v>
      </c>
      <c r="R5" s="16"/>
      <c r="S5" s="15">
        <v>30</v>
      </c>
      <c r="T5" s="55"/>
    </row>
    <row r="6" spans="1:21" s="28" customFormat="1">
      <c r="A6" s="7" t="s">
        <v>155</v>
      </c>
      <c r="B6" s="8" t="s">
        <v>146</v>
      </c>
      <c r="C6" s="9"/>
      <c r="D6" s="8" t="s">
        <v>139</v>
      </c>
      <c r="E6" s="14" t="s">
        <v>141</v>
      </c>
      <c r="F6" s="11">
        <v>4</v>
      </c>
      <c r="G6" s="11" t="s">
        <v>74</v>
      </c>
      <c r="H6" s="9"/>
      <c r="I6" s="9">
        <v>5</v>
      </c>
      <c r="J6" s="9">
        <v>14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5">
        <f t="shared" si="5"/>
        <v>30</v>
      </c>
      <c r="T6" s="55"/>
      <c r="U6" s="27"/>
    </row>
    <row r="7" spans="1:21" s="27" customFormat="1">
      <c r="A7" s="7" t="s">
        <v>156</v>
      </c>
      <c r="B7" s="8" t="s">
        <v>147</v>
      </c>
      <c r="C7" s="9"/>
      <c r="D7" s="8" t="s">
        <v>139</v>
      </c>
      <c r="E7" s="14" t="s">
        <v>141</v>
      </c>
      <c r="F7" s="11">
        <v>4</v>
      </c>
      <c r="G7" s="11" t="s">
        <v>73</v>
      </c>
      <c r="H7" s="9"/>
      <c r="I7" s="9">
        <v>5</v>
      </c>
      <c r="J7" s="9">
        <v>19</v>
      </c>
      <c r="K7" s="9">
        <f t="shared" si="0"/>
        <v>15</v>
      </c>
      <c r="L7" s="9">
        <v>30</v>
      </c>
      <c r="M7" s="9"/>
      <c r="N7" s="12">
        <f t="shared" si="1"/>
        <v>2</v>
      </c>
      <c r="O7" s="13">
        <f t="shared" si="2"/>
        <v>0</v>
      </c>
      <c r="P7" s="14"/>
      <c r="Q7" s="15">
        <f t="shared" si="3"/>
        <v>30</v>
      </c>
      <c r="R7" s="16">
        <f t="shared" si="4"/>
        <v>0</v>
      </c>
      <c r="S7" s="15">
        <f t="shared" si="5"/>
        <v>30</v>
      </c>
      <c r="T7" s="55"/>
    </row>
    <row r="8" spans="1:21" s="27" customFormat="1">
      <c r="A8" s="7" t="s">
        <v>156</v>
      </c>
      <c r="B8" s="8" t="s">
        <v>142</v>
      </c>
      <c r="C8" s="9"/>
      <c r="D8" s="8" t="s">
        <v>139</v>
      </c>
      <c r="E8" s="14" t="s">
        <v>141</v>
      </c>
      <c r="F8" s="11">
        <v>5</v>
      </c>
      <c r="G8" s="11" t="s">
        <v>143</v>
      </c>
      <c r="H8" s="9"/>
      <c r="I8" s="9">
        <v>5</v>
      </c>
      <c r="J8" s="9">
        <v>14</v>
      </c>
      <c r="K8" s="9">
        <f t="shared" si="0"/>
        <v>10</v>
      </c>
      <c r="L8" s="9">
        <v>30</v>
      </c>
      <c r="M8" s="9"/>
      <c r="N8" s="12">
        <f t="shared" si="1"/>
        <v>3</v>
      </c>
      <c r="O8" s="13">
        <f t="shared" si="2"/>
        <v>0</v>
      </c>
      <c r="P8" s="14"/>
      <c r="Q8" s="15">
        <f t="shared" si="3"/>
        <v>30</v>
      </c>
      <c r="R8" s="16">
        <f t="shared" si="4"/>
        <v>0</v>
      </c>
      <c r="S8" s="15">
        <f t="shared" si="5"/>
        <v>30</v>
      </c>
      <c r="T8" s="55"/>
    </row>
    <row r="9" spans="1:21" s="28" customFormat="1">
      <c r="A9" s="7" t="s">
        <v>133</v>
      </c>
      <c r="B9" s="8" t="s">
        <v>140</v>
      </c>
      <c r="C9" s="9"/>
      <c r="D9" s="8" t="s">
        <v>139</v>
      </c>
      <c r="E9" s="14" t="s">
        <v>141</v>
      </c>
      <c r="F9" s="11">
        <v>6</v>
      </c>
      <c r="G9" s="11" t="s">
        <v>101</v>
      </c>
      <c r="H9" s="9"/>
      <c r="I9" s="9">
        <v>5</v>
      </c>
      <c r="J9" s="9">
        <v>15</v>
      </c>
      <c r="K9" s="9">
        <f t="shared" si="0"/>
        <v>11</v>
      </c>
      <c r="L9" s="9">
        <v>22</v>
      </c>
      <c r="M9" s="9"/>
      <c r="N9" s="12">
        <f t="shared" si="1"/>
        <v>2</v>
      </c>
      <c r="O9" s="13">
        <f t="shared" si="2"/>
        <v>0</v>
      </c>
      <c r="P9" s="14"/>
      <c r="Q9" s="15">
        <f t="shared" si="3"/>
        <v>22</v>
      </c>
      <c r="R9" s="16">
        <f t="shared" si="4"/>
        <v>0</v>
      </c>
      <c r="S9" s="15">
        <f t="shared" si="5"/>
        <v>22</v>
      </c>
      <c r="T9" s="55"/>
      <c r="U9" s="27"/>
    </row>
    <row r="10" spans="1:21" s="27" customFormat="1">
      <c r="A10" s="7" t="s">
        <v>157</v>
      </c>
      <c r="B10" s="8" t="s">
        <v>138</v>
      </c>
      <c r="C10" s="9"/>
      <c r="D10" s="8" t="s">
        <v>139</v>
      </c>
      <c r="E10" s="14" t="s">
        <v>141</v>
      </c>
      <c r="F10" s="24">
        <v>7</v>
      </c>
      <c r="G10" s="11" t="s">
        <v>143</v>
      </c>
      <c r="H10" s="9"/>
      <c r="I10" s="9">
        <v>5</v>
      </c>
      <c r="J10" s="9">
        <v>14</v>
      </c>
      <c r="K10" s="9">
        <f t="shared" si="0"/>
        <v>10</v>
      </c>
      <c r="L10" s="9">
        <v>30</v>
      </c>
      <c r="M10" s="9"/>
      <c r="N10" s="12">
        <f t="shared" si="1"/>
        <v>3</v>
      </c>
      <c r="O10" s="13">
        <f t="shared" si="2"/>
        <v>0</v>
      </c>
      <c r="P10" s="14"/>
      <c r="Q10" s="15">
        <f t="shared" si="3"/>
        <v>30</v>
      </c>
      <c r="R10" s="16">
        <f t="shared" si="4"/>
        <v>0</v>
      </c>
      <c r="S10" s="15">
        <f t="shared" si="5"/>
        <v>30</v>
      </c>
      <c r="T10" s="55"/>
    </row>
    <row r="11" spans="1:21" s="28" customFormat="1">
      <c r="A11" s="7" t="s">
        <v>155</v>
      </c>
      <c r="B11" s="8" t="s">
        <v>135</v>
      </c>
      <c r="C11" s="9"/>
      <c r="D11" s="8" t="s">
        <v>139</v>
      </c>
      <c r="E11" s="14" t="s">
        <v>141</v>
      </c>
      <c r="F11" s="11">
        <v>7</v>
      </c>
      <c r="G11" s="11" t="s">
        <v>145</v>
      </c>
      <c r="H11" s="9"/>
      <c r="I11" s="9">
        <v>5</v>
      </c>
      <c r="J11" s="9">
        <v>14</v>
      </c>
      <c r="K11" s="9">
        <f t="shared" si="0"/>
        <v>10</v>
      </c>
      <c r="L11" s="9">
        <v>30</v>
      </c>
      <c r="M11" s="9"/>
      <c r="N11" s="12">
        <f t="shared" si="1"/>
        <v>3</v>
      </c>
      <c r="O11" s="13">
        <f t="shared" si="2"/>
        <v>0</v>
      </c>
      <c r="P11" s="14"/>
      <c r="Q11" s="15">
        <f t="shared" si="3"/>
        <v>30</v>
      </c>
      <c r="R11" s="16">
        <f t="shared" si="4"/>
        <v>0</v>
      </c>
      <c r="S11" s="15">
        <f t="shared" si="5"/>
        <v>30</v>
      </c>
      <c r="T11" s="55"/>
      <c r="U11" s="27"/>
    </row>
    <row r="12" spans="1:21" s="28" customFormat="1" ht="18.75">
      <c r="A12" s="7"/>
      <c r="B12" s="8"/>
      <c r="C12" s="9"/>
      <c r="D12" s="8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92">
        <f>SUM(S3:S11)</f>
        <v>225</v>
      </c>
      <c r="T12" s="93">
        <v>310</v>
      </c>
      <c r="U12" s="93">
        <f>S12-T12</f>
        <v>-85</v>
      </c>
    </row>
    <row r="13" spans="1:21" s="97" customFormat="1" ht="15.95" customHeight="1">
      <c r="A13" s="91"/>
      <c r="B13" s="38"/>
      <c r="C13" s="39"/>
      <c r="D13" s="38" t="s">
        <v>109</v>
      </c>
      <c r="E13" s="40"/>
      <c r="F13" s="39"/>
      <c r="G13" s="41"/>
      <c r="H13" s="39"/>
      <c r="I13" s="39"/>
      <c r="J13" s="39"/>
      <c r="K13" s="39"/>
      <c r="L13" s="39"/>
      <c r="M13" s="39"/>
      <c r="N13" s="42"/>
      <c r="O13" s="43"/>
      <c r="P13" s="40"/>
      <c r="Q13" s="44"/>
      <c r="R13" s="44"/>
      <c r="S13" s="94"/>
      <c r="T13" s="95"/>
      <c r="U13" s="96"/>
    </row>
    <row r="14" spans="1:21" s="27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84" t="s">
        <v>104</v>
      </c>
      <c r="U14" s="84" t="s">
        <v>105</v>
      </c>
    </row>
    <row r="15" spans="1:21" s="48" customFormat="1">
      <c r="A15" s="135" t="s">
        <v>155</v>
      </c>
      <c r="B15" s="46" t="s">
        <v>171</v>
      </c>
      <c r="C15" s="47"/>
      <c r="D15" s="8" t="s">
        <v>148</v>
      </c>
      <c r="E15" s="45" t="s">
        <v>153</v>
      </c>
      <c r="F15" s="103">
        <v>2</v>
      </c>
      <c r="G15" s="49" t="s">
        <v>73</v>
      </c>
      <c r="H15" s="47"/>
      <c r="I15" s="47">
        <v>6</v>
      </c>
      <c r="J15" s="47">
        <v>20</v>
      </c>
      <c r="K15" s="47">
        <v>15</v>
      </c>
      <c r="L15" s="47">
        <v>30</v>
      </c>
      <c r="M15" s="47"/>
      <c r="N15" s="50">
        <v>2</v>
      </c>
      <c r="O15" s="51"/>
      <c r="Q15" s="52">
        <f>IF(K15=0,0,L15)</f>
        <v>30</v>
      </c>
      <c r="R15" s="99">
        <f>IF(K15=0,0,M15/1.5)</f>
        <v>0</v>
      </c>
      <c r="S15" s="52">
        <f>P15+Q15+R15</f>
        <v>30</v>
      </c>
    </row>
    <row r="16" spans="1:21" s="48" customFormat="1">
      <c r="A16" s="45"/>
      <c r="B16" s="46" t="s">
        <v>170</v>
      </c>
      <c r="C16" s="47"/>
      <c r="D16" s="8" t="s">
        <v>148</v>
      </c>
      <c r="E16" s="45" t="s">
        <v>153</v>
      </c>
      <c r="F16" s="103">
        <v>4</v>
      </c>
      <c r="G16" s="49" t="s">
        <v>136</v>
      </c>
      <c r="H16" s="47"/>
      <c r="I16" s="47">
        <v>6</v>
      </c>
      <c r="J16" s="47">
        <v>20</v>
      </c>
      <c r="K16" s="47">
        <f t="shared" ref="K16" si="6">J16-I16+1</f>
        <v>15</v>
      </c>
      <c r="L16" s="47">
        <v>30</v>
      </c>
      <c r="M16" s="47"/>
      <c r="N16" s="50">
        <f t="shared" ref="N16" si="7">L16/K16</f>
        <v>2</v>
      </c>
      <c r="O16" s="51">
        <f>M16/5</f>
        <v>0</v>
      </c>
      <c r="Q16" s="52">
        <f t="shared" ref="Q16" si="8">IF(K16=0,0,L16)</f>
        <v>30</v>
      </c>
      <c r="R16" s="99">
        <f t="shared" ref="R16" si="9">IF(K16=0,0,M16/1.5)</f>
        <v>0</v>
      </c>
      <c r="S16" s="52">
        <f t="shared" ref="S16" si="10">P16+Q16+R16</f>
        <v>30</v>
      </c>
    </row>
    <row r="17" spans="1:29" s="27" customFormat="1">
      <c r="A17" s="7" t="s">
        <v>157</v>
      </c>
      <c r="B17" s="8" t="s">
        <v>138</v>
      </c>
      <c r="C17" s="9"/>
      <c r="D17" s="8" t="s">
        <v>148</v>
      </c>
      <c r="E17" s="14" t="s">
        <v>54</v>
      </c>
      <c r="F17" s="24">
        <v>5</v>
      </c>
      <c r="G17" s="11" t="s">
        <v>143</v>
      </c>
      <c r="H17" s="9"/>
      <c r="I17" s="9">
        <v>5</v>
      </c>
      <c r="J17" s="9">
        <v>14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M17/5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  <c r="T17" s="55"/>
    </row>
    <row r="18" spans="1:29" s="28" customFormat="1">
      <c r="A18" s="7" t="s">
        <v>156</v>
      </c>
      <c r="B18" s="8" t="s">
        <v>135</v>
      </c>
      <c r="C18" s="9"/>
      <c r="D18" s="8" t="s">
        <v>148</v>
      </c>
      <c r="E18" s="14" t="s">
        <v>54</v>
      </c>
      <c r="F18" s="11">
        <v>5</v>
      </c>
      <c r="G18" s="11" t="s">
        <v>145</v>
      </c>
      <c r="H18" s="9"/>
      <c r="I18" s="9">
        <v>5</v>
      </c>
      <c r="J18" s="9">
        <v>14</v>
      </c>
      <c r="K18" s="9">
        <f>J18-I18+1</f>
        <v>10</v>
      </c>
      <c r="L18" s="9">
        <v>30</v>
      </c>
      <c r="M18" s="9"/>
      <c r="N18" s="12">
        <f>L18/K18</f>
        <v>3</v>
      </c>
      <c r="O18" s="13">
        <f>M18/5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  <c r="T18" s="55"/>
      <c r="U18" s="27"/>
    </row>
    <row r="19" spans="1:29" s="34" customFormat="1">
      <c r="A19" s="7" t="s">
        <v>178</v>
      </c>
      <c r="B19" s="7" t="s">
        <v>179</v>
      </c>
      <c r="C19" s="7"/>
      <c r="D19" s="7" t="s">
        <v>177</v>
      </c>
      <c r="E19" s="7" t="s">
        <v>181</v>
      </c>
      <c r="F19" s="9">
        <v>4</v>
      </c>
      <c r="G19" s="9" t="s">
        <v>73</v>
      </c>
      <c r="H19" s="7"/>
      <c r="I19" s="9">
        <v>7</v>
      </c>
      <c r="J19" s="9">
        <v>21</v>
      </c>
      <c r="K19" s="7"/>
      <c r="L19" s="9" t="s">
        <v>185</v>
      </c>
      <c r="M19" s="7"/>
      <c r="N19" s="7"/>
      <c r="O19" s="7"/>
      <c r="P19" s="7"/>
      <c r="Q19" s="15">
        <f t="shared" ref="Q19:Q20" si="11">IF(K19=0,0,L19)</f>
        <v>0</v>
      </c>
      <c r="R19" s="7"/>
      <c r="S19" s="15">
        <v>21.5</v>
      </c>
      <c r="T19" s="7"/>
      <c r="U19" s="7"/>
      <c r="V19" s="25"/>
      <c r="W19" s="25"/>
      <c r="X19" s="25"/>
      <c r="Y19" s="25"/>
      <c r="Z19" s="25"/>
      <c r="AA19" s="25"/>
      <c r="AB19" s="25"/>
      <c r="AC19" s="25"/>
    </row>
    <row r="20" spans="1:29" s="34" customFormat="1">
      <c r="A20" s="7" t="s">
        <v>178</v>
      </c>
      <c r="B20" s="7" t="s">
        <v>179</v>
      </c>
      <c r="C20" s="7"/>
      <c r="D20" s="7" t="s">
        <v>177</v>
      </c>
      <c r="E20" s="7" t="s">
        <v>181</v>
      </c>
      <c r="F20" s="9">
        <v>7</v>
      </c>
      <c r="G20" s="9" t="s">
        <v>71</v>
      </c>
      <c r="H20" s="7"/>
      <c r="I20" s="9">
        <v>7</v>
      </c>
      <c r="J20" s="9">
        <v>21</v>
      </c>
      <c r="K20" s="7"/>
      <c r="L20" s="9" t="s">
        <v>185</v>
      </c>
      <c r="M20" s="7"/>
      <c r="N20" s="7"/>
      <c r="O20" s="7"/>
      <c r="P20" s="7"/>
      <c r="Q20" s="15">
        <f t="shared" si="11"/>
        <v>0</v>
      </c>
      <c r="R20" s="7"/>
      <c r="S20" s="15">
        <v>21.5</v>
      </c>
      <c r="T20" s="7"/>
      <c r="U20" s="7"/>
      <c r="V20" s="25"/>
      <c r="W20" s="25"/>
      <c r="X20" s="25"/>
      <c r="Y20" s="25"/>
      <c r="Z20" s="25"/>
      <c r="AA20" s="25"/>
      <c r="AB20" s="25"/>
      <c r="AC20" s="25"/>
    </row>
    <row r="21" spans="1:29" s="28" customFormat="1" ht="18.75">
      <c r="A21" s="7"/>
      <c r="B21" s="46"/>
      <c r="C21" s="9"/>
      <c r="D21" s="8"/>
      <c r="E21" s="45"/>
      <c r="F21" s="11"/>
      <c r="G21" s="11"/>
      <c r="H21" s="9"/>
      <c r="I21" s="9"/>
      <c r="J21" s="9"/>
      <c r="K21" s="9"/>
      <c r="L21" s="9"/>
      <c r="M21" s="9"/>
      <c r="N21" s="12"/>
      <c r="O21" s="13"/>
      <c r="P21" s="14"/>
      <c r="Q21" s="15"/>
      <c r="R21" s="15" t="s">
        <v>106</v>
      </c>
      <c r="S21" s="92">
        <f>SUM(S15:S20)</f>
        <v>163</v>
      </c>
      <c r="T21" s="93">
        <v>310</v>
      </c>
      <c r="U21" s="93">
        <f>S21-T21</f>
        <v>-147</v>
      </c>
    </row>
    <row r="22" spans="1:29" s="97" customFormat="1" ht="15.95" customHeight="1">
      <c r="A22" s="91"/>
      <c r="B22" s="38"/>
      <c r="C22" s="39"/>
      <c r="D22" s="38" t="s">
        <v>109</v>
      </c>
      <c r="E22" s="40"/>
      <c r="F22" s="39"/>
      <c r="G22" s="41"/>
      <c r="H22" s="39"/>
      <c r="I22" s="39"/>
      <c r="J22" s="39"/>
      <c r="K22" s="39"/>
      <c r="L22" s="39"/>
      <c r="M22" s="39"/>
      <c r="N22" s="42"/>
      <c r="O22" s="43"/>
      <c r="P22" s="40"/>
      <c r="Q22" s="44"/>
      <c r="R22" s="44"/>
      <c r="S22" s="94"/>
      <c r="T22" s="95"/>
      <c r="U22" s="96"/>
    </row>
    <row r="23" spans="1:29" s="27" customFormat="1" ht="25.5">
      <c r="A23" s="3" t="s">
        <v>14</v>
      </c>
      <c r="B23" s="3" t="s">
        <v>15</v>
      </c>
      <c r="C23" s="4" t="s">
        <v>0</v>
      </c>
      <c r="D23" s="3" t="s">
        <v>16</v>
      </c>
      <c r="E23" s="3" t="s">
        <v>17</v>
      </c>
      <c r="F23" s="3" t="s">
        <v>18</v>
      </c>
      <c r="G23" s="3" t="s">
        <v>19</v>
      </c>
      <c r="H23" s="4" t="s">
        <v>1</v>
      </c>
      <c r="I23" s="3" t="s">
        <v>20</v>
      </c>
      <c r="J23" s="3" t="s">
        <v>21</v>
      </c>
      <c r="K23" s="4" t="s">
        <v>2</v>
      </c>
      <c r="L23" s="3" t="s">
        <v>32</v>
      </c>
      <c r="M23" s="3" t="s">
        <v>33</v>
      </c>
      <c r="N23" s="5" t="s">
        <v>3</v>
      </c>
      <c r="O23" s="5" t="s">
        <v>4</v>
      </c>
      <c r="P23" s="4" t="s">
        <v>31</v>
      </c>
      <c r="Q23" s="3" t="s">
        <v>5</v>
      </c>
      <c r="R23" s="3" t="s">
        <v>6</v>
      </c>
      <c r="S23" s="6" t="s">
        <v>7</v>
      </c>
      <c r="T23" s="84" t="s">
        <v>104</v>
      </c>
      <c r="U23" s="84" t="s">
        <v>105</v>
      </c>
    </row>
    <row r="24" spans="1:29" s="27" customFormat="1">
      <c r="A24" s="7" t="s">
        <v>132</v>
      </c>
      <c r="B24" s="8" t="s">
        <v>56</v>
      </c>
      <c r="C24" s="9"/>
      <c r="D24" s="8" t="s">
        <v>27</v>
      </c>
      <c r="E24" s="14" t="s">
        <v>92</v>
      </c>
      <c r="F24" s="11">
        <v>2</v>
      </c>
      <c r="G24" s="11" t="s">
        <v>74</v>
      </c>
      <c r="H24" s="9"/>
      <c r="I24" s="9">
        <v>1</v>
      </c>
      <c r="J24" s="9">
        <v>15</v>
      </c>
      <c r="K24" s="9">
        <f t="shared" ref="K24:K31" si="12">J24-I24+1</f>
        <v>15</v>
      </c>
      <c r="L24" s="9">
        <v>45</v>
      </c>
      <c r="M24" s="9"/>
      <c r="N24" s="12">
        <f t="shared" ref="N24:N30" si="13">L24/K24</f>
        <v>3</v>
      </c>
      <c r="O24" s="13"/>
      <c r="P24" s="14"/>
      <c r="Q24" s="15">
        <f t="shared" ref="Q24:Q31" si="14">IF(K24=0,0,L24)</f>
        <v>45</v>
      </c>
      <c r="R24" s="16">
        <f t="shared" ref="R24:R30" si="15">IF(K24=0,0,M24/1.5)</f>
        <v>0</v>
      </c>
      <c r="S24" s="15">
        <f t="shared" ref="S24:S31" si="16">P24+Q24+R24</f>
        <v>45</v>
      </c>
    </row>
    <row r="25" spans="1:29" s="27" customFormat="1">
      <c r="A25" s="7" t="s">
        <v>134</v>
      </c>
      <c r="B25" s="8" t="s">
        <v>57</v>
      </c>
      <c r="C25" s="9"/>
      <c r="D25" s="8" t="s">
        <v>27</v>
      </c>
      <c r="E25" s="14" t="s">
        <v>92</v>
      </c>
      <c r="F25" s="24">
        <v>3</v>
      </c>
      <c r="G25" s="11" t="s">
        <v>74</v>
      </c>
      <c r="H25" s="9"/>
      <c r="I25" s="9">
        <v>1</v>
      </c>
      <c r="J25" s="9">
        <v>15</v>
      </c>
      <c r="K25" s="9">
        <f t="shared" si="12"/>
        <v>15</v>
      </c>
      <c r="L25" s="9">
        <v>45</v>
      </c>
      <c r="M25" s="9"/>
      <c r="N25" s="12">
        <f t="shared" si="13"/>
        <v>3</v>
      </c>
      <c r="O25" s="13"/>
      <c r="P25" s="14"/>
      <c r="Q25" s="15">
        <f t="shared" si="14"/>
        <v>45</v>
      </c>
      <c r="R25" s="16">
        <f t="shared" si="15"/>
        <v>0</v>
      </c>
      <c r="S25" s="15">
        <f t="shared" si="16"/>
        <v>45</v>
      </c>
    </row>
    <row r="26" spans="1:29" s="27" customFormat="1">
      <c r="A26" s="7"/>
      <c r="B26" s="8" t="s">
        <v>62</v>
      </c>
      <c r="C26" s="9"/>
      <c r="D26" s="8" t="s">
        <v>27</v>
      </c>
      <c r="E26" s="14" t="s">
        <v>114</v>
      </c>
      <c r="F26" s="24">
        <v>4</v>
      </c>
      <c r="G26" s="11" t="s">
        <v>72</v>
      </c>
      <c r="H26" s="9"/>
      <c r="I26" s="9">
        <v>1</v>
      </c>
      <c r="J26" s="9">
        <v>15</v>
      </c>
      <c r="K26" s="9">
        <f t="shared" si="12"/>
        <v>15</v>
      </c>
      <c r="L26" s="9">
        <v>30</v>
      </c>
      <c r="M26" s="9"/>
      <c r="N26" s="12">
        <f t="shared" si="13"/>
        <v>2</v>
      </c>
      <c r="O26" s="13">
        <f t="shared" ref="O26:O31" si="17">M26/6</f>
        <v>0</v>
      </c>
      <c r="P26" s="14"/>
      <c r="Q26" s="15">
        <f t="shared" si="14"/>
        <v>30</v>
      </c>
      <c r="R26" s="16">
        <f t="shared" si="15"/>
        <v>0</v>
      </c>
      <c r="S26" s="15">
        <f t="shared" si="16"/>
        <v>30</v>
      </c>
    </row>
    <row r="27" spans="1:29" s="27" customFormat="1">
      <c r="A27" s="7"/>
      <c r="B27" s="8" t="s">
        <v>63</v>
      </c>
      <c r="C27" s="9"/>
      <c r="D27" s="8" t="s">
        <v>27</v>
      </c>
      <c r="E27" s="14" t="s">
        <v>114</v>
      </c>
      <c r="F27" s="24">
        <v>4</v>
      </c>
      <c r="G27" s="11" t="s">
        <v>71</v>
      </c>
      <c r="H27" s="9"/>
      <c r="I27" s="9">
        <v>1</v>
      </c>
      <c r="J27" s="9">
        <v>15</v>
      </c>
      <c r="K27" s="9">
        <f t="shared" si="12"/>
        <v>15</v>
      </c>
      <c r="L27" s="9">
        <v>30</v>
      </c>
      <c r="M27" s="9"/>
      <c r="N27" s="12">
        <f t="shared" si="13"/>
        <v>2</v>
      </c>
      <c r="O27" s="13">
        <f t="shared" si="17"/>
        <v>0</v>
      </c>
      <c r="P27" s="14"/>
      <c r="Q27" s="15">
        <f t="shared" si="14"/>
        <v>30</v>
      </c>
      <c r="R27" s="16">
        <f t="shared" si="15"/>
        <v>0</v>
      </c>
      <c r="S27" s="15">
        <f t="shared" si="16"/>
        <v>30</v>
      </c>
    </row>
    <row r="28" spans="1:29" s="27" customFormat="1">
      <c r="A28" s="7"/>
      <c r="B28" s="8" t="s">
        <v>64</v>
      </c>
      <c r="C28" s="9"/>
      <c r="D28" s="8" t="s">
        <v>27</v>
      </c>
      <c r="E28" s="14" t="s">
        <v>114</v>
      </c>
      <c r="F28" s="24">
        <v>4</v>
      </c>
      <c r="G28" s="11" t="s">
        <v>73</v>
      </c>
      <c r="H28" s="9"/>
      <c r="I28" s="9">
        <v>1</v>
      </c>
      <c r="J28" s="9">
        <v>15</v>
      </c>
      <c r="K28" s="9">
        <f t="shared" si="12"/>
        <v>15</v>
      </c>
      <c r="L28" s="9">
        <v>30</v>
      </c>
      <c r="M28" s="9"/>
      <c r="N28" s="12">
        <f t="shared" si="13"/>
        <v>2</v>
      </c>
      <c r="O28" s="13">
        <f t="shared" si="17"/>
        <v>0</v>
      </c>
      <c r="P28" s="14"/>
      <c r="Q28" s="15">
        <f t="shared" si="14"/>
        <v>30</v>
      </c>
      <c r="R28" s="16">
        <f t="shared" si="15"/>
        <v>0</v>
      </c>
      <c r="S28" s="15">
        <f t="shared" si="16"/>
        <v>30</v>
      </c>
    </row>
    <row r="29" spans="1:29" s="27" customFormat="1">
      <c r="A29" s="7"/>
      <c r="B29" s="8" t="s">
        <v>65</v>
      </c>
      <c r="C29" s="9"/>
      <c r="D29" s="8" t="s">
        <v>27</v>
      </c>
      <c r="E29" s="14" t="s">
        <v>114</v>
      </c>
      <c r="F29" s="24">
        <v>5</v>
      </c>
      <c r="G29" s="11" t="s">
        <v>72</v>
      </c>
      <c r="H29" s="9"/>
      <c r="I29" s="9">
        <v>1</v>
      </c>
      <c r="J29" s="9">
        <v>15</v>
      </c>
      <c r="K29" s="9">
        <f t="shared" si="12"/>
        <v>15</v>
      </c>
      <c r="L29" s="9">
        <v>30</v>
      </c>
      <c r="M29" s="9"/>
      <c r="N29" s="12">
        <f t="shared" si="13"/>
        <v>2</v>
      </c>
      <c r="O29" s="13">
        <f t="shared" si="17"/>
        <v>0</v>
      </c>
      <c r="P29" s="14"/>
      <c r="Q29" s="15">
        <f t="shared" si="14"/>
        <v>30</v>
      </c>
      <c r="R29" s="16">
        <f t="shared" si="15"/>
        <v>0</v>
      </c>
      <c r="S29" s="15">
        <f t="shared" si="16"/>
        <v>30</v>
      </c>
      <c r="U29" s="56"/>
    </row>
    <row r="30" spans="1:29" s="27" customFormat="1">
      <c r="A30" s="7"/>
      <c r="B30" s="8" t="s">
        <v>66</v>
      </c>
      <c r="C30" s="9"/>
      <c r="D30" s="8" t="s">
        <v>27</v>
      </c>
      <c r="E30" s="14" t="s">
        <v>114</v>
      </c>
      <c r="F30" s="24">
        <v>5</v>
      </c>
      <c r="G30" s="11" t="s">
        <v>71</v>
      </c>
      <c r="H30" s="9"/>
      <c r="I30" s="9">
        <v>1</v>
      </c>
      <c r="J30" s="9">
        <v>15</v>
      </c>
      <c r="K30" s="9">
        <f t="shared" si="12"/>
        <v>15</v>
      </c>
      <c r="L30" s="9">
        <v>30</v>
      </c>
      <c r="M30" s="9"/>
      <c r="N30" s="12">
        <f t="shared" si="13"/>
        <v>2</v>
      </c>
      <c r="O30" s="13">
        <f t="shared" si="17"/>
        <v>0</v>
      </c>
      <c r="P30" s="14"/>
      <c r="Q30" s="15">
        <f t="shared" si="14"/>
        <v>30</v>
      </c>
      <c r="R30" s="16">
        <f t="shared" si="15"/>
        <v>0</v>
      </c>
      <c r="S30" s="15">
        <f t="shared" si="16"/>
        <v>30</v>
      </c>
      <c r="U30" s="56"/>
    </row>
    <row r="31" spans="1:29" s="27" customFormat="1">
      <c r="A31" s="7" t="s">
        <v>134</v>
      </c>
      <c r="B31" s="8" t="s">
        <v>55</v>
      </c>
      <c r="C31" s="9"/>
      <c r="D31" s="8" t="s">
        <v>27</v>
      </c>
      <c r="E31" s="14" t="s">
        <v>92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 t="shared" si="12"/>
        <v>15</v>
      </c>
      <c r="L31" s="9">
        <v>45</v>
      </c>
      <c r="M31" s="9"/>
      <c r="N31" s="12">
        <f>L31/K31</f>
        <v>3</v>
      </c>
      <c r="O31" s="13">
        <f t="shared" si="17"/>
        <v>0</v>
      </c>
      <c r="P31" s="14"/>
      <c r="Q31" s="15">
        <f t="shared" si="14"/>
        <v>45</v>
      </c>
      <c r="R31" s="16">
        <f>IF(K31=0,0,M31/1.5)</f>
        <v>0</v>
      </c>
      <c r="S31" s="15">
        <f t="shared" si="16"/>
        <v>45</v>
      </c>
    </row>
    <row r="32" spans="1:29" s="27" customFormat="1" ht="18.75">
      <c r="A32" s="7"/>
      <c r="B32" s="8"/>
      <c r="C32" s="9"/>
      <c r="D32" s="8"/>
      <c r="E32" s="14"/>
      <c r="F32" s="24"/>
      <c r="G32" s="11"/>
      <c r="H32" s="9"/>
      <c r="I32" s="9"/>
      <c r="J32" s="9"/>
      <c r="K32" s="9"/>
      <c r="L32" s="9"/>
      <c r="M32" s="9"/>
      <c r="N32" s="12"/>
      <c r="O32" s="13"/>
      <c r="P32" s="14"/>
      <c r="Q32" s="15"/>
      <c r="R32" s="15" t="s">
        <v>106</v>
      </c>
      <c r="S32" s="92">
        <f>SUM(S24:S31)</f>
        <v>285</v>
      </c>
      <c r="T32" s="93">
        <v>310</v>
      </c>
      <c r="U32" s="93">
        <f>S32-T32</f>
        <v>-25</v>
      </c>
    </row>
    <row r="33" spans="1:21" s="97" customFormat="1" ht="15.95" customHeight="1">
      <c r="A33" s="91"/>
      <c r="B33" s="38"/>
      <c r="C33" s="39"/>
      <c r="D33" s="38" t="s">
        <v>109</v>
      </c>
      <c r="E33" s="40"/>
      <c r="F33" s="39"/>
      <c r="G33" s="41"/>
      <c r="H33" s="39"/>
      <c r="I33" s="39"/>
      <c r="J33" s="39"/>
      <c r="K33" s="39"/>
      <c r="L33" s="39"/>
      <c r="M33" s="39"/>
      <c r="N33" s="42"/>
      <c r="O33" s="43"/>
      <c r="P33" s="40"/>
      <c r="Q33" s="44"/>
      <c r="R33" s="44"/>
      <c r="S33" s="94"/>
      <c r="T33" s="95"/>
      <c r="U33" s="96"/>
    </row>
    <row r="34" spans="1:21" s="27" customFormat="1" ht="25.5">
      <c r="A34" s="3" t="s">
        <v>14</v>
      </c>
      <c r="B34" s="3" t="s">
        <v>15</v>
      </c>
      <c r="C34" s="4" t="s">
        <v>0</v>
      </c>
      <c r="D34" s="3" t="s">
        <v>16</v>
      </c>
      <c r="E34" s="3" t="s">
        <v>17</v>
      </c>
      <c r="F34" s="3" t="s">
        <v>18</v>
      </c>
      <c r="G34" s="3" t="s">
        <v>19</v>
      </c>
      <c r="H34" s="4" t="s">
        <v>1</v>
      </c>
      <c r="I34" s="3" t="s">
        <v>20</v>
      </c>
      <c r="J34" s="3" t="s">
        <v>21</v>
      </c>
      <c r="K34" s="4" t="s">
        <v>2</v>
      </c>
      <c r="L34" s="3" t="s">
        <v>32</v>
      </c>
      <c r="M34" s="3" t="s">
        <v>33</v>
      </c>
      <c r="N34" s="5" t="s">
        <v>3</v>
      </c>
      <c r="O34" s="5" t="s">
        <v>4</v>
      </c>
      <c r="P34" s="4" t="s">
        <v>31</v>
      </c>
      <c r="Q34" s="3" t="s">
        <v>5</v>
      </c>
      <c r="R34" s="3" t="s">
        <v>6</v>
      </c>
      <c r="S34" s="6" t="s">
        <v>7</v>
      </c>
      <c r="T34" s="84" t="s">
        <v>104</v>
      </c>
      <c r="U34" s="84" t="s">
        <v>105</v>
      </c>
    </row>
    <row r="35" spans="1:21" s="27" customFormat="1">
      <c r="A35" s="109" t="s">
        <v>134</v>
      </c>
      <c r="B35" s="8" t="s">
        <v>140</v>
      </c>
      <c r="C35" s="9"/>
      <c r="D35" s="8" t="s">
        <v>48</v>
      </c>
      <c r="E35" s="14" t="s">
        <v>114</v>
      </c>
      <c r="F35" s="24">
        <v>2</v>
      </c>
      <c r="G35" s="11" t="s">
        <v>71</v>
      </c>
      <c r="H35" s="9"/>
      <c r="I35" s="9">
        <v>5</v>
      </c>
      <c r="J35" s="9">
        <v>19</v>
      </c>
      <c r="K35" s="9">
        <f t="shared" ref="K35" si="18">J35-I35+1</f>
        <v>15</v>
      </c>
      <c r="L35" s="9">
        <v>30</v>
      </c>
      <c r="M35" s="9"/>
      <c r="N35" s="12"/>
      <c r="O35" s="13">
        <f t="shared" ref="O35" si="19">M35/6</f>
        <v>0</v>
      </c>
      <c r="P35" s="14"/>
      <c r="Q35" s="15">
        <f t="shared" ref="Q35" si="20">IF(K35=0,0,L35)</f>
        <v>30</v>
      </c>
      <c r="R35" s="16">
        <f t="shared" ref="R35" si="21">IF(K35=0,0,M35/1.5)</f>
        <v>0</v>
      </c>
      <c r="S35" s="15">
        <f t="shared" ref="S35" si="22">P35+Q35+R35</f>
        <v>30</v>
      </c>
      <c r="U35" s="85"/>
    </row>
    <row r="36" spans="1:21" s="27" customFormat="1">
      <c r="A36" s="7" t="s">
        <v>156</v>
      </c>
      <c r="B36" s="8" t="s">
        <v>99</v>
      </c>
      <c r="C36" s="9"/>
      <c r="D36" s="8" t="s">
        <v>48</v>
      </c>
      <c r="E36" s="14" t="s">
        <v>54</v>
      </c>
      <c r="F36" s="24">
        <v>2</v>
      </c>
      <c r="G36" s="11" t="s">
        <v>73</v>
      </c>
      <c r="H36" s="9"/>
      <c r="I36" s="9">
        <v>2</v>
      </c>
      <c r="J36" s="9">
        <v>16</v>
      </c>
      <c r="K36" s="9">
        <f t="shared" ref="K36:K44" si="23">J36-I36+1</f>
        <v>15</v>
      </c>
      <c r="L36" s="9">
        <v>30</v>
      </c>
      <c r="M36" s="9"/>
      <c r="N36" s="12"/>
      <c r="O36" s="13">
        <f t="shared" ref="O36:O44" si="24">M36/6</f>
        <v>0</v>
      </c>
      <c r="P36" s="14"/>
      <c r="Q36" s="15">
        <f t="shared" ref="Q36:Q44" si="25">IF(K36=0,0,L36)</f>
        <v>30</v>
      </c>
      <c r="R36" s="16">
        <f t="shared" ref="R36:R44" si="26">IF(K36=0,0,M36/1.5)</f>
        <v>0</v>
      </c>
      <c r="S36" s="15">
        <f t="shared" ref="S36:S44" si="27">P36+Q36+R36</f>
        <v>30</v>
      </c>
    </row>
    <row r="37" spans="1:21" s="27" customFormat="1">
      <c r="A37" s="7"/>
      <c r="B37" s="8" t="s">
        <v>64</v>
      </c>
      <c r="C37" s="9"/>
      <c r="D37" s="8" t="s">
        <v>48</v>
      </c>
      <c r="E37" s="14" t="s">
        <v>96</v>
      </c>
      <c r="F37" s="24">
        <v>4</v>
      </c>
      <c r="G37" s="11" t="s">
        <v>72</v>
      </c>
      <c r="H37" s="9"/>
      <c r="I37" s="9">
        <v>1</v>
      </c>
      <c r="J37" s="9">
        <v>15</v>
      </c>
      <c r="K37" s="9">
        <f t="shared" si="23"/>
        <v>15</v>
      </c>
      <c r="L37" s="9">
        <v>30</v>
      </c>
      <c r="M37" s="9"/>
      <c r="N37" s="12">
        <f>L37/K37</f>
        <v>2</v>
      </c>
      <c r="O37" s="13">
        <f t="shared" si="24"/>
        <v>0</v>
      </c>
      <c r="P37" s="14"/>
      <c r="Q37" s="15">
        <f t="shared" si="25"/>
        <v>30</v>
      </c>
      <c r="R37" s="16">
        <f t="shared" si="26"/>
        <v>0</v>
      </c>
      <c r="S37" s="15">
        <f t="shared" si="27"/>
        <v>30</v>
      </c>
    </row>
    <row r="38" spans="1:21" s="28" customFormat="1">
      <c r="A38" s="7"/>
      <c r="B38" s="8" t="s">
        <v>62</v>
      </c>
      <c r="C38" s="9"/>
      <c r="D38" s="8" t="s">
        <v>48</v>
      </c>
      <c r="E38" s="14" t="s">
        <v>96</v>
      </c>
      <c r="F38" s="24">
        <v>4</v>
      </c>
      <c r="G38" s="11" t="s">
        <v>71</v>
      </c>
      <c r="H38" s="9"/>
      <c r="I38" s="9">
        <v>1</v>
      </c>
      <c r="J38" s="9">
        <v>15</v>
      </c>
      <c r="K38" s="9">
        <f t="shared" si="23"/>
        <v>15</v>
      </c>
      <c r="L38" s="9">
        <v>30</v>
      </c>
      <c r="M38" s="9"/>
      <c r="N38" s="12">
        <f>L38/K38</f>
        <v>2</v>
      </c>
      <c r="O38" s="13">
        <f t="shared" si="24"/>
        <v>0</v>
      </c>
      <c r="P38" s="14"/>
      <c r="Q38" s="15">
        <f t="shared" si="25"/>
        <v>30</v>
      </c>
      <c r="R38" s="16">
        <f t="shared" si="26"/>
        <v>0</v>
      </c>
      <c r="S38" s="15">
        <f t="shared" si="27"/>
        <v>30</v>
      </c>
      <c r="T38" s="27"/>
      <c r="U38" s="56"/>
    </row>
    <row r="39" spans="1:21" s="27" customFormat="1">
      <c r="A39" s="7"/>
      <c r="B39" s="8" t="s">
        <v>63</v>
      </c>
      <c r="C39" s="9"/>
      <c r="D39" s="8" t="s">
        <v>48</v>
      </c>
      <c r="E39" s="14" t="s">
        <v>96</v>
      </c>
      <c r="F39" s="24">
        <v>4</v>
      </c>
      <c r="G39" s="11" t="s">
        <v>73</v>
      </c>
      <c r="H39" s="9"/>
      <c r="I39" s="9">
        <v>1</v>
      </c>
      <c r="J39" s="9">
        <v>15</v>
      </c>
      <c r="K39" s="9">
        <f t="shared" si="23"/>
        <v>15</v>
      </c>
      <c r="L39" s="9">
        <v>30</v>
      </c>
      <c r="M39" s="9"/>
      <c r="N39" s="12">
        <f>L39/K39</f>
        <v>2</v>
      </c>
      <c r="O39" s="13">
        <f t="shared" si="24"/>
        <v>0</v>
      </c>
      <c r="P39" s="14"/>
      <c r="Q39" s="15">
        <f t="shared" si="25"/>
        <v>30</v>
      </c>
      <c r="R39" s="16">
        <f t="shared" si="26"/>
        <v>0</v>
      </c>
      <c r="S39" s="15">
        <f t="shared" si="27"/>
        <v>30</v>
      </c>
    </row>
    <row r="40" spans="1:21" s="27" customFormat="1">
      <c r="A40" s="133" t="s">
        <v>163</v>
      </c>
      <c r="B40" s="8" t="s">
        <v>161</v>
      </c>
      <c r="C40" s="9"/>
      <c r="D40" s="8" t="s">
        <v>48</v>
      </c>
      <c r="E40" s="14" t="s">
        <v>114</v>
      </c>
      <c r="F40" s="24">
        <v>4</v>
      </c>
      <c r="G40" s="11" t="s">
        <v>173</v>
      </c>
      <c r="H40" s="9"/>
      <c r="I40" s="9">
        <v>5</v>
      </c>
      <c r="J40" s="9">
        <v>14</v>
      </c>
      <c r="K40" s="9">
        <f t="shared" ref="K40" si="28">J40-I40+1</f>
        <v>10</v>
      </c>
      <c r="L40" s="9">
        <v>30</v>
      </c>
      <c r="M40" s="9"/>
      <c r="N40" s="12">
        <v>3</v>
      </c>
      <c r="O40" s="13">
        <f t="shared" ref="O40" si="29">M40/6</f>
        <v>0</v>
      </c>
      <c r="P40" s="14"/>
      <c r="Q40" s="15">
        <f t="shared" ref="Q40" si="30">IF(K40=0,0,L40)</f>
        <v>30</v>
      </c>
      <c r="R40" s="16">
        <f t="shared" ref="R40" si="31">IF(K40=0,0,M40/1.5)</f>
        <v>0</v>
      </c>
      <c r="S40" s="15">
        <f t="shared" ref="S40" si="32">P40+Q40+R40</f>
        <v>30</v>
      </c>
      <c r="U40" s="85"/>
    </row>
    <row r="41" spans="1:21" s="27" customFormat="1">
      <c r="A41" s="7"/>
      <c r="B41" s="8" t="s">
        <v>66</v>
      </c>
      <c r="C41" s="9"/>
      <c r="D41" s="8" t="s">
        <v>48</v>
      </c>
      <c r="E41" s="14" t="s">
        <v>96</v>
      </c>
      <c r="F41" s="24">
        <v>5</v>
      </c>
      <c r="G41" s="11" t="s">
        <v>72</v>
      </c>
      <c r="H41" s="9"/>
      <c r="I41" s="9">
        <v>1</v>
      </c>
      <c r="J41" s="9">
        <v>15</v>
      </c>
      <c r="K41" s="9">
        <f t="shared" si="23"/>
        <v>15</v>
      </c>
      <c r="L41" s="9">
        <v>30</v>
      </c>
      <c r="M41" s="9"/>
      <c r="N41" s="12">
        <f>L41/K41</f>
        <v>2</v>
      </c>
      <c r="O41" s="13">
        <f t="shared" si="24"/>
        <v>0</v>
      </c>
      <c r="P41" s="14"/>
      <c r="Q41" s="15">
        <f t="shared" si="25"/>
        <v>30</v>
      </c>
      <c r="R41" s="16">
        <f t="shared" si="26"/>
        <v>0</v>
      </c>
      <c r="S41" s="15">
        <f t="shared" si="27"/>
        <v>30</v>
      </c>
    </row>
    <row r="42" spans="1:21" s="27" customFormat="1">
      <c r="A42" s="7"/>
      <c r="B42" s="8" t="s">
        <v>65</v>
      </c>
      <c r="C42" s="9"/>
      <c r="D42" s="8" t="s">
        <v>48</v>
      </c>
      <c r="E42" s="14" t="s">
        <v>96</v>
      </c>
      <c r="F42" s="24">
        <v>5</v>
      </c>
      <c r="G42" s="11" t="s">
        <v>71</v>
      </c>
      <c r="H42" s="9"/>
      <c r="I42" s="9">
        <v>1</v>
      </c>
      <c r="J42" s="9">
        <v>15</v>
      </c>
      <c r="K42" s="9">
        <f t="shared" si="23"/>
        <v>15</v>
      </c>
      <c r="L42" s="9">
        <v>30</v>
      </c>
      <c r="M42" s="9"/>
      <c r="N42" s="12">
        <f>L42/K42</f>
        <v>2</v>
      </c>
      <c r="O42" s="13">
        <f t="shared" si="24"/>
        <v>0</v>
      </c>
      <c r="P42" s="14"/>
      <c r="Q42" s="15">
        <f t="shared" si="25"/>
        <v>30</v>
      </c>
      <c r="R42" s="16">
        <f t="shared" si="26"/>
        <v>0</v>
      </c>
      <c r="S42" s="15">
        <f t="shared" si="27"/>
        <v>30</v>
      </c>
    </row>
    <row r="43" spans="1:21" s="27" customFormat="1">
      <c r="A43" s="109"/>
      <c r="B43" s="8" t="s">
        <v>140</v>
      </c>
      <c r="C43" s="9"/>
      <c r="D43" s="8" t="s">
        <v>48</v>
      </c>
      <c r="E43" s="14" t="s">
        <v>114</v>
      </c>
      <c r="F43" s="24">
        <v>5</v>
      </c>
      <c r="G43" s="11" t="s">
        <v>73</v>
      </c>
      <c r="H43" s="9"/>
      <c r="I43" s="9">
        <v>5</v>
      </c>
      <c r="J43" s="9">
        <v>19</v>
      </c>
      <c r="K43" s="9">
        <f t="shared" si="23"/>
        <v>15</v>
      </c>
      <c r="L43" s="9"/>
      <c r="M43" s="9"/>
      <c r="N43" s="12"/>
      <c r="O43" s="13">
        <f t="shared" si="24"/>
        <v>0</v>
      </c>
      <c r="P43" s="14"/>
      <c r="Q43" s="15">
        <f t="shared" si="25"/>
        <v>0</v>
      </c>
      <c r="R43" s="16">
        <f t="shared" si="26"/>
        <v>0</v>
      </c>
      <c r="S43" s="15">
        <f t="shared" si="27"/>
        <v>0</v>
      </c>
      <c r="U43" s="85"/>
    </row>
    <row r="44" spans="1:21" s="27" customFormat="1">
      <c r="A44" s="81"/>
      <c r="B44" s="8" t="s">
        <v>100</v>
      </c>
      <c r="C44" s="9"/>
      <c r="D44" s="8" t="s">
        <v>48</v>
      </c>
      <c r="E44" s="14" t="s">
        <v>54</v>
      </c>
      <c r="F44" s="24">
        <v>5</v>
      </c>
      <c r="G44" s="11" t="s">
        <v>101</v>
      </c>
      <c r="H44" s="9"/>
      <c r="I44" s="9">
        <v>2</v>
      </c>
      <c r="J44" s="9">
        <v>16</v>
      </c>
      <c r="K44" s="9">
        <f t="shared" si="23"/>
        <v>15</v>
      </c>
      <c r="L44" s="9">
        <v>30</v>
      </c>
      <c r="M44" s="9"/>
      <c r="N44" s="12"/>
      <c r="O44" s="13">
        <f t="shared" si="24"/>
        <v>0</v>
      </c>
      <c r="P44" s="14"/>
      <c r="Q44" s="15">
        <f t="shared" si="25"/>
        <v>30</v>
      </c>
      <c r="R44" s="16">
        <f t="shared" si="26"/>
        <v>0</v>
      </c>
      <c r="S44" s="15">
        <f t="shared" si="27"/>
        <v>30</v>
      </c>
      <c r="U44" s="85"/>
    </row>
    <row r="45" spans="1:21" s="27" customFormat="1" ht="18.75">
      <c r="A45" s="81"/>
      <c r="B45" s="8"/>
      <c r="C45" s="9"/>
      <c r="D45" s="8"/>
      <c r="E45" s="14"/>
      <c r="F45" s="24"/>
      <c r="G45" s="11"/>
      <c r="H45" s="9"/>
      <c r="I45" s="9"/>
      <c r="J45" s="9"/>
      <c r="K45" s="9"/>
      <c r="L45" s="9"/>
      <c r="M45" s="9"/>
      <c r="N45" s="12"/>
      <c r="O45" s="13"/>
      <c r="P45" s="14"/>
      <c r="Q45" s="15"/>
      <c r="R45" s="15" t="s">
        <v>106</v>
      </c>
      <c r="S45" s="92">
        <f>SUM(S35:S44)</f>
        <v>270</v>
      </c>
      <c r="T45" s="93">
        <v>310</v>
      </c>
      <c r="U45" s="93">
        <f>S45-T45</f>
        <v>-40</v>
      </c>
    </row>
    <row r="46" spans="1:21" s="97" customFormat="1" ht="15.95" customHeight="1">
      <c r="A46" s="91"/>
      <c r="B46" s="38"/>
      <c r="C46" s="39"/>
      <c r="D46" s="38" t="s">
        <v>109</v>
      </c>
      <c r="E46" s="40"/>
      <c r="F46" s="39"/>
      <c r="G46" s="41"/>
      <c r="H46" s="39"/>
      <c r="I46" s="39"/>
      <c r="J46" s="39"/>
      <c r="K46" s="39"/>
      <c r="L46" s="39"/>
      <c r="M46" s="39"/>
      <c r="N46" s="42"/>
      <c r="O46" s="43"/>
      <c r="P46" s="40"/>
      <c r="Q46" s="44"/>
      <c r="R46" s="44"/>
      <c r="S46" s="94"/>
      <c r="T46" s="95"/>
      <c r="U46" s="96"/>
    </row>
    <row r="47" spans="1:21" s="27" customFormat="1" ht="25.5">
      <c r="A47" s="3" t="s">
        <v>14</v>
      </c>
      <c r="B47" s="3" t="s">
        <v>15</v>
      </c>
      <c r="C47" s="4" t="s">
        <v>0</v>
      </c>
      <c r="D47" s="3" t="s">
        <v>16</v>
      </c>
      <c r="E47" s="3" t="s">
        <v>17</v>
      </c>
      <c r="F47" s="3" t="s">
        <v>18</v>
      </c>
      <c r="G47" s="3" t="s">
        <v>19</v>
      </c>
      <c r="H47" s="4" t="s">
        <v>1</v>
      </c>
      <c r="I47" s="3" t="s">
        <v>20</v>
      </c>
      <c r="J47" s="3" t="s">
        <v>21</v>
      </c>
      <c r="K47" s="4" t="s">
        <v>2</v>
      </c>
      <c r="L47" s="3" t="s">
        <v>32</v>
      </c>
      <c r="M47" s="3" t="s">
        <v>33</v>
      </c>
      <c r="N47" s="5" t="s">
        <v>3</v>
      </c>
      <c r="O47" s="5" t="s">
        <v>4</v>
      </c>
      <c r="P47" s="4" t="s">
        <v>31</v>
      </c>
      <c r="Q47" s="3" t="s">
        <v>5</v>
      </c>
      <c r="R47" s="3" t="s">
        <v>6</v>
      </c>
      <c r="S47" s="6" t="s">
        <v>7</v>
      </c>
      <c r="T47" s="53" t="s">
        <v>104</v>
      </c>
      <c r="U47" s="54" t="s">
        <v>105</v>
      </c>
    </row>
    <row r="48" spans="1:21" s="48" customFormat="1">
      <c r="A48" s="45"/>
      <c r="B48" s="46" t="s">
        <v>168</v>
      </c>
      <c r="C48" s="47"/>
      <c r="D48" s="46" t="s">
        <v>24</v>
      </c>
      <c r="E48" s="45" t="s">
        <v>153</v>
      </c>
      <c r="F48" s="103">
        <v>2</v>
      </c>
      <c r="G48" s="49" t="s">
        <v>72</v>
      </c>
      <c r="H48" s="47"/>
      <c r="I48" s="47">
        <v>6</v>
      </c>
      <c r="J48" s="47">
        <v>20</v>
      </c>
      <c r="K48" s="47">
        <f t="shared" ref="K48:K54" si="33">J48-I48+1</f>
        <v>15</v>
      </c>
      <c r="L48" s="47">
        <v>30</v>
      </c>
      <c r="M48" s="47"/>
      <c r="N48" s="50">
        <f t="shared" ref="N48:N54" si="34">L48/K48</f>
        <v>2</v>
      </c>
      <c r="O48" s="51">
        <f>M48/5</f>
        <v>0</v>
      </c>
      <c r="Q48" s="52">
        <f t="shared" ref="Q48:Q54" si="35">IF(K48=0,0,L48)</f>
        <v>30</v>
      </c>
      <c r="R48" s="99">
        <f t="shared" ref="R48:R54" si="36">IF(K48=0,0,M48/1.5)</f>
        <v>0</v>
      </c>
      <c r="S48" s="52">
        <f t="shared" ref="S48:S54" si="37">P48+Q48+R48</f>
        <v>30</v>
      </c>
    </row>
    <row r="49" spans="1:21" s="48" customFormat="1">
      <c r="A49" s="45" t="s">
        <v>133</v>
      </c>
      <c r="B49" s="46" t="s">
        <v>70</v>
      </c>
      <c r="C49" s="47"/>
      <c r="D49" s="46" t="s">
        <v>24</v>
      </c>
      <c r="E49" s="45" t="s">
        <v>124</v>
      </c>
      <c r="F49" s="103">
        <v>2</v>
      </c>
      <c r="G49" s="49" t="s">
        <v>73</v>
      </c>
      <c r="H49" s="47"/>
      <c r="I49" s="47">
        <v>2</v>
      </c>
      <c r="J49" s="47">
        <v>16</v>
      </c>
      <c r="K49" s="47">
        <f>J49-I49+1</f>
        <v>15</v>
      </c>
      <c r="L49" s="47">
        <v>30</v>
      </c>
      <c r="M49" s="47"/>
      <c r="N49" s="50">
        <f>L49/K49</f>
        <v>2</v>
      </c>
      <c r="O49" s="51">
        <f>M49/5</f>
        <v>0</v>
      </c>
      <c r="Q49" s="52">
        <f>IF(K49=0,0,L49)</f>
        <v>30</v>
      </c>
      <c r="R49" s="99">
        <f>IF(K49=0,0,M49/1.5)</f>
        <v>0</v>
      </c>
      <c r="S49" s="52">
        <f>P49+Q49+R49</f>
        <v>30</v>
      </c>
    </row>
    <row r="50" spans="1:21" s="27" customFormat="1">
      <c r="A50" s="7" t="s">
        <v>132</v>
      </c>
      <c r="B50" s="8" t="s">
        <v>50</v>
      </c>
      <c r="C50" s="9"/>
      <c r="D50" s="8" t="s">
        <v>24</v>
      </c>
      <c r="E50" s="7" t="s">
        <v>42</v>
      </c>
      <c r="F50" s="18">
        <v>3</v>
      </c>
      <c r="G50" s="11" t="s">
        <v>72</v>
      </c>
      <c r="H50" s="9"/>
      <c r="I50" s="9">
        <v>1</v>
      </c>
      <c r="J50" s="9">
        <v>15</v>
      </c>
      <c r="K50" s="9">
        <f t="shared" si="33"/>
        <v>15</v>
      </c>
      <c r="L50" s="9">
        <v>30</v>
      </c>
      <c r="M50" s="9"/>
      <c r="N50" s="12">
        <f t="shared" si="34"/>
        <v>2</v>
      </c>
      <c r="O50" s="13">
        <f>M50/5</f>
        <v>0</v>
      </c>
      <c r="P50" s="14"/>
      <c r="Q50" s="15">
        <f t="shared" si="35"/>
        <v>30</v>
      </c>
      <c r="R50" s="16">
        <f t="shared" si="36"/>
        <v>0</v>
      </c>
      <c r="S50" s="15">
        <f t="shared" si="37"/>
        <v>30</v>
      </c>
    </row>
    <row r="51" spans="1:21" s="27" customFormat="1">
      <c r="A51" s="7" t="s">
        <v>133</v>
      </c>
      <c r="B51" s="8" t="s">
        <v>52</v>
      </c>
      <c r="D51" s="8" t="s">
        <v>24</v>
      </c>
      <c r="E51" s="7" t="s">
        <v>42</v>
      </c>
      <c r="F51" s="11">
        <v>3</v>
      </c>
      <c r="G51" s="11" t="s">
        <v>71</v>
      </c>
      <c r="H51" s="9"/>
      <c r="I51" s="9">
        <v>1</v>
      </c>
      <c r="J51" s="9">
        <v>15</v>
      </c>
      <c r="K51" s="9">
        <f t="shared" si="33"/>
        <v>15</v>
      </c>
      <c r="L51" s="9">
        <v>30</v>
      </c>
      <c r="M51" s="9"/>
      <c r="N51" s="12">
        <f t="shared" si="34"/>
        <v>2</v>
      </c>
      <c r="O51" s="13">
        <f>M51/5</f>
        <v>0</v>
      </c>
      <c r="P51" s="14"/>
      <c r="Q51" s="15">
        <f t="shared" si="35"/>
        <v>30</v>
      </c>
      <c r="R51" s="16">
        <f t="shared" si="36"/>
        <v>0</v>
      </c>
      <c r="S51" s="15">
        <f t="shared" si="37"/>
        <v>30</v>
      </c>
    </row>
    <row r="52" spans="1:21" s="48" customFormat="1">
      <c r="A52" s="45"/>
      <c r="B52" s="46" t="s">
        <v>166</v>
      </c>
      <c r="C52" s="47"/>
      <c r="D52" s="46" t="s">
        <v>24</v>
      </c>
      <c r="E52" s="45" t="s">
        <v>153</v>
      </c>
      <c r="F52" s="103">
        <v>4</v>
      </c>
      <c r="G52" s="49" t="s">
        <v>72</v>
      </c>
      <c r="H52" s="47"/>
      <c r="I52" s="47">
        <v>6</v>
      </c>
      <c r="J52" s="47">
        <v>20</v>
      </c>
      <c r="K52" s="47">
        <v>15</v>
      </c>
      <c r="L52" s="47">
        <v>30</v>
      </c>
      <c r="M52" s="47"/>
      <c r="N52" s="50"/>
      <c r="O52" s="51"/>
      <c r="Q52" s="52">
        <f>IF(K52=0,0,L52)</f>
        <v>30</v>
      </c>
      <c r="R52" s="99"/>
      <c r="S52" s="52">
        <f>P52+Q52+R52</f>
        <v>30</v>
      </c>
    </row>
    <row r="53" spans="1:21" s="27" customFormat="1">
      <c r="A53" s="7" t="s">
        <v>132</v>
      </c>
      <c r="B53" s="8" t="s">
        <v>49</v>
      </c>
      <c r="C53" s="9"/>
      <c r="D53" s="8" t="s">
        <v>24</v>
      </c>
      <c r="E53" s="7" t="s">
        <v>42</v>
      </c>
      <c r="F53" s="18">
        <v>5</v>
      </c>
      <c r="G53" s="11" t="s">
        <v>72</v>
      </c>
      <c r="H53" s="9"/>
      <c r="I53" s="9">
        <v>1</v>
      </c>
      <c r="J53" s="9">
        <v>15</v>
      </c>
      <c r="K53" s="9">
        <f t="shared" si="33"/>
        <v>15</v>
      </c>
      <c r="L53" s="9">
        <v>30</v>
      </c>
      <c r="M53" s="9"/>
      <c r="N53" s="12">
        <f t="shared" si="34"/>
        <v>2</v>
      </c>
      <c r="O53" s="13">
        <f>M53/6</f>
        <v>0</v>
      </c>
      <c r="P53" s="14"/>
      <c r="Q53" s="15">
        <f t="shared" si="35"/>
        <v>30</v>
      </c>
      <c r="R53" s="16">
        <f t="shared" si="36"/>
        <v>0</v>
      </c>
      <c r="S53" s="15">
        <f t="shared" si="37"/>
        <v>30</v>
      </c>
    </row>
    <row r="54" spans="1:21" s="27" customFormat="1">
      <c r="A54" s="7" t="s">
        <v>133</v>
      </c>
      <c r="B54" s="8" t="s">
        <v>51</v>
      </c>
      <c r="C54" s="9"/>
      <c r="D54" s="8" t="s">
        <v>24</v>
      </c>
      <c r="E54" s="7" t="s">
        <v>42</v>
      </c>
      <c r="F54" s="18">
        <v>5</v>
      </c>
      <c r="G54" s="11" t="s">
        <v>71</v>
      </c>
      <c r="H54" s="9"/>
      <c r="I54" s="9">
        <v>1</v>
      </c>
      <c r="J54" s="9">
        <v>15</v>
      </c>
      <c r="K54" s="9">
        <f t="shared" si="33"/>
        <v>15</v>
      </c>
      <c r="L54" s="9">
        <v>30</v>
      </c>
      <c r="M54" s="9"/>
      <c r="N54" s="12">
        <f t="shared" si="34"/>
        <v>2</v>
      </c>
      <c r="O54" s="13">
        <f>M54/5</f>
        <v>0</v>
      </c>
      <c r="P54" s="14"/>
      <c r="Q54" s="15">
        <f t="shared" si="35"/>
        <v>30</v>
      </c>
      <c r="R54" s="16">
        <f t="shared" si="36"/>
        <v>0</v>
      </c>
      <c r="S54" s="15">
        <f t="shared" si="37"/>
        <v>30</v>
      </c>
    </row>
    <row r="55" spans="1:21" s="27" customFormat="1" ht="18.75">
      <c r="A55" s="7"/>
      <c r="B55" s="8"/>
      <c r="D55" s="8"/>
      <c r="E55" s="7"/>
      <c r="F55" s="11"/>
      <c r="G55" s="11"/>
      <c r="H55" s="9"/>
      <c r="I55" s="9"/>
      <c r="J55" s="9"/>
      <c r="K55" s="9"/>
      <c r="L55" s="9"/>
      <c r="M55" s="9"/>
      <c r="N55" s="12"/>
      <c r="O55" s="13"/>
      <c r="P55" s="14"/>
      <c r="Q55" s="15"/>
      <c r="R55" s="15" t="s">
        <v>106</v>
      </c>
      <c r="S55" s="92">
        <f>SUM(S48:S54)</f>
        <v>210</v>
      </c>
      <c r="T55" s="93">
        <v>260</v>
      </c>
      <c r="U55" s="93">
        <f>S55-T55</f>
        <v>-50</v>
      </c>
    </row>
    <row r="56" spans="1:21" s="97" customFormat="1" ht="15.95" customHeight="1">
      <c r="A56" s="91"/>
      <c r="B56" s="38"/>
      <c r="C56" s="39"/>
      <c r="D56" s="38" t="s">
        <v>109</v>
      </c>
      <c r="E56" s="40"/>
      <c r="F56" s="39"/>
      <c r="G56" s="41"/>
      <c r="H56" s="39"/>
      <c r="I56" s="39"/>
      <c r="J56" s="39"/>
      <c r="K56" s="39"/>
      <c r="L56" s="39"/>
      <c r="M56" s="39"/>
      <c r="N56" s="42"/>
      <c r="O56" s="43"/>
      <c r="P56" s="40"/>
      <c r="Q56" s="44"/>
      <c r="R56" s="44"/>
      <c r="S56" s="94"/>
      <c r="T56" s="95"/>
      <c r="U56" s="96"/>
    </row>
    <row r="57" spans="1:21" s="27" customFormat="1" ht="25.5">
      <c r="A57" s="3" t="s">
        <v>14</v>
      </c>
      <c r="B57" s="3" t="s">
        <v>15</v>
      </c>
      <c r="C57" s="4" t="s">
        <v>0</v>
      </c>
      <c r="D57" s="3" t="s">
        <v>16</v>
      </c>
      <c r="E57" s="3" t="s">
        <v>17</v>
      </c>
      <c r="F57" s="3" t="s">
        <v>18</v>
      </c>
      <c r="G57" s="3" t="s">
        <v>19</v>
      </c>
      <c r="H57" s="4" t="s">
        <v>1</v>
      </c>
      <c r="I57" s="3" t="s">
        <v>20</v>
      </c>
      <c r="J57" s="3" t="s">
        <v>21</v>
      </c>
      <c r="K57" s="4" t="s">
        <v>2</v>
      </c>
      <c r="L57" s="3" t="s">
        <v>32</v>
      </c>
      <c r="M57" s="3" t="s">
        <v>33</v>
      </c>
      <c r="N57" s="5" t="s">
        <v>3</v>
      </c>
      <c r="O57" s="5" t="s">
        <v>4</v>
      </c>
      <c r="P57" s="4" t="s">
        <v>31</v>
      </c>
      <c r="Q57" s="3" t="s">
        <v>5</v>
      </c>
      <c r="R57" s="3" t="s">
        <v>6</v>
      </c>
      <c r="S57" s="6" t="s">
        <v>7</v>
      </c>
      <c r="T57" s="84" t="s">
        <v>104</v>
      </c>
      <c r="U57" s="84" t="s">
        <v>105</v>
      </c>
    </row>
    <row r="58" spans="1:21" s="27" customFormat="1">
      <c r="A58" s="7" t="s">
        <v>155</v>
      </c>
      <c r="B58" s="8" t="s">
        <v>135</v>
      </c>
      <c r="C58" s="9"/>
      <c r="D58" s="8" t="s">
        <v>45</v>
      </c>
      <c r="E58" s="14" t="s">
        <v>137</v>
      </c>
      <c r="F58" s="11">
        <v>2</v>
      </c>
      <c r="G58" s="11" t="s">
        <v>136</v>
      </c>
      <c r="H58" s="9"/>
      <c r="I58" s="9">
        <v>5</v>
      </c>
      <c r="J58" s="9">
        <v>19</v>
      </c>
      <c r="K58" s="9">
        <f t="shared" ref="K58:K63" si="38">J58-I58+1</f>
        <v>15</v>
      </c>
      <c r="L58" s="9">
        <v>30</v>
      </c>
      <c r="M58" s="9"/>
      <c r="N58" s="12">
        <f t="shared" ref="N58:N63" si="39">L58/K58</f>
        <v>2</v>
      </c>
      <c r="O58" s="13">
        <f>M58/5</f>
        <v>0</v>
      </c>
      <c r="P58" s="14"/>
      <c r="Q58" s="15">
        <f t="shared" ref="Q58:Q63" si="40">IF(K58=0,0,L58)</f>
        <v>30</v>
      </c>
      <c r="R58" s="16">
        <f t="shared" ref="R58:R63" si="41">IF(K58=0,0,M58/1.5)</f>
        <v>0</v>
      </c>
      <c r="S58" s="15">
        <f t="shared" ref="S58:S63" si="42">P58+Q58+R58</f>
        <v>30</v>
      </c>
    </row>
    <row r="59" spans="1:21" s="27" customFormat="1">
      <c r="A59" s="7" t="s">
        <v>157</v>
      </c>
      <c r="B59" s="8" t="s">
        <v>138</v>
      </c>
      <c r="C59" s="9"/>
      <c r="D59" s="8" t="s">
        <v>45</v>
      </c>
      <c r="E59" s="14" t="s">
        <v>137</v>
      </c>
      <c r="F59" s="11">
        <v>3</v>
      </c>
      <c r="G59" s="11" t="s">
        <v>101</v>
      </c>
      <c r="H59" s="9"/>
      <c r="I59" s="9">
        <v>5</v>
      </c>
      <c r="J59" s="9">
        <v>19</v>
      </c>
      <c r="K59" s="9">
        <f t="shared" si="38"/>
        <v>15</v>
      </c>
      <c r="L59" s="9">
        <v>30</v>
      </c>
      <c r="M59" s="9"/>
      <c r="N59" s="12">
        <f t="shared" si="39"/>
        <v>2</v>
      </c>
      <c r="O59" s="13">
        <f>M59/5</f>
        <v>0</v>
      </c>
      <c r="P59" s="14"/>
      <c r="Q59" s="15">
        <f t="shared" si="40"/>
        <v>30</v>
      </c>
      <c r="R59" s="16">
        <f t="shared" si="41"/>
        <v>0</v>
      </c>
      <c r="S59" s="15">
        <f t="shared" si="42"/>
        <v>30</v>
      </c>
    </row>
    <row r="60" spans="1:21" s="27" customFormat="1">
      <c r="A60" s="7" t="s">
        <v>133</v>
      </c>
      <c r="B60" s="8" t="s">
        <v>51</v>
      </c>
      <c r="C60" s="9"/>
      <c r="D60" s="8" t="s">
        <v>45</v>
      </c>
      <c r="E60" s="14" t="s">
        <v>111</v>
      </c>
      <c r="F60" s="11">
        <v>5</v>
      </c>
      <c r="G60" s="11" t="s">
        <v>72</v>
      </c>
      <c r="H60" s="9"/>
      <c r="I60" s="9">
        <v>1</v>
      </c>
      <c r="J60" s="9">
        <v>15</v>
      </c>
      <c r="K60" s="9">
        <f t="shared" si="38"/>
        <v>15</v>
      </c>
      <c r="L60" s="9">
        <v>30</v>
      </c>
      <c r="M60" s="9"/>
      <c r="N60" s="12">
        <f t="shared" si="39"/>
        <v>2</v>
      </c>
      <c r="O60" s="13">
        <f>M60/5</f>
        <v>0</v>
      </c>
      <c r="P60" s="14"/>
      <c r="Q60" s="15">
        <f t="shared" si="40"/>
        <v>30</v>
      </c>
      <c r="R60" s="16">
        <f t="shared" si="41"/>
        <v>0</v>
      </c>
      <c r="S60" s="15">
        <f t="shared" si="42"/>
        <v>30</v>
      </c>
    </row>
    <row r="61" spans="1:21" s="27" customFormat="1">
      <c r="A61" s="7" t="s">
        <v>132</v>
      </c>
      <c r="B61" s="8" t="s">
        <v>49</v>
      </c>
      <c r="C61" s="9"/>
      <c r="D61" s="8" t="s">
        <v>45</v>
      </c>
      <c r="E61" s="14" t="s">
        <v>111</v>
      </c>
      <c r="F61" s="11">
        <v>5</v>
      </c>
      <c r="G61" s="11" t="s">
        <v>71</v>
      </c>
      <c r="H61" s="9"/>
      <c r="I61" s="9">
        <v>1</v>
      </c>
      <c r="J61" s="9">
        <v>15</v>
      </c>
      <c r="K61" s="9">
        <f t="shared" si="38"/>
        <v>15</v>
      </c>
      <c r="L61" s="9">
        <v>30</v>
      </c>
      <c r="M61" s="9"/>
      <c r="N61" s="12">
        <f t="shared" si="39"/>
        <v>2</v>
      </c>
      <c r="O61" s="13">
        <f>M61/6</f>
        <v>0</v>
      </c>
      <c r="P61" s="14"/>
      <c r="Q61" s="15">
        <f t="shared" si="40"/>
        <v>30</v>
      </c>
      <c r="R61" s="16">
        <f t="shared" si="41"/>
        <v>0</v>
      </c>
      <c r="S61" s="15">
        <f t="shared" si="42"/>
        <v>30</v>
      </c>
    </row>
    <row r="62" spans="1:21" s="27" customFormat="1">
      <c r="A62" s="7" t="s">
        <v>163</v>
      </c>
      <c r="B62" s="8" t="s">
        <v>161</v>
      </c>
      <c r="C62" s="9"/>
      <c r="D62" s="8" t="s">
        <v>45</v>
      </c>
      <c r="E62" s="14" t="s">
        <v>162</v>
      </c>
      <c r="F62" s="11">
        <v>5</v>
      </c>
      <c r="G62" s="11" t="s">
        <v>164</v>
      </c>
      <c r="H62" s="9"/>
      <c r="I62" s="9">
        <v>5</v>
      </c>
      <c r="J62" s="9">
        <v>19</v>
      </c>
      <c r="K62" s="9">
        <f>J62-I62+1</f>
        <v>15</v>
      </c>
      <c r="L62" s="9">
        <v>30</v>
      </c>
      <c r="M62" s="9"/>
      <c r="N62" s="12">
        <f>L62/K62</f>
        <v>2</v>
      </c>
      <c r="O62" s="13">
        <f>M62/5</f>
        <v>0</v>
      </c>
      <c r="P62" s="14"/>
      <c r="Q62" s="15">
        <f>IF(K62=0,0,L62)</f>
        <v>30</v>
      </c>
      <c r="R62" s="16">
        <f>IF(K62=0,0,M62/1.5)</f>
        <v>0</v>
      </c>
      <c r="S62" s="15">
        <f>P62+Q62+R62</f>
        <v>30</v>
      </c>
    </row>
    <row r="63" spans="1:21" s="27" customFormat="1">
      <c r="A63" s="7" t="s">
        <v>53</v>
      </c>
      <c r="B63" s="8" t="s">
        <v>57</v>
      </c>
      <c r="C63" s="9">
        <v>2</v>
      </c>
      <c r="D63" s="8" t="s">
        <v>45</v>
      </c>
      <c r="E63" s="14" t="s">
        <v>34</v>
      </c>
      <c r="F63" s="11" t="s">
        <v>77</v>
      </c>
      <c r="G63" s="11" t="s">
        <v>36</v>
      </c>
      <c r="H63" s="9"/>
      <c r="I63" s="9">
        <v>1</v>
      </c>
      <c r="J63" s="9">
        <v>6</v>
      </c>
      <c r="K63" s="9">
        <f t="shared" si="38"/>
        <v>6</v>
      </c>
      <c r="L63" s="9"/>
      <c r="M63" s="9">
        <v>60</v>
      </c>
      <c r="N63" s="12">
        <f t="shared" si="39"/>
        <v>0</v>
      </c>
      <c r="O63" s="13">
        <f>M63/5</f>
        <v>12</v>
      </c>
      <c r="P63" s="14"/>
      <c r="Q63" s="15">
        <f t="shared" si="40"/>
        <v>0</v>
      </c>
      <c r="R63" s="16">
        <f t="shared" si="41"/>
        <v>40</v>
      </c>
      <c r="S63" s="15">
        <f t="shared" si="42"/>
        <v>40</v>
      </c>
    </row>
    <row r="64" spans="1:21" s="27" customFormat="1" ht="18.75">
      <c r="A64" s="7"/>
      <c r="B64" s="8"/>
      <c r="C64" s="9"/>
      <c r="D64" s="8"/>
      <c r="E64" s="14"/>
      <c r="F64" s="11"/>
      <c r="G64" s="11"/>
      <c r="H64" s="9"/>
      <c r="I64" s="9"/>
      <c r="J64" s="9"/>
      <c r="K64" s="9"/>
      <c r="L64" s="9"/>
      <c r="M64" s="9"/>
      <c r="N64" s="12"/>
      <c r="O64" s="13"/>
      <c r="P64" s="14"/>
      <c r="Q64" s="15"/>
      <c r="R64" s="15" t="s">
        <v>106</v>
      </c>
      <c r="S64" s="92">
        <f>SUM(S58:S63)</f>
        <v>190</v>
      </c>
      <c r="T64" s="93">
        <v>260</v>
      </c>
      <c r="U64" s="93">
        <f>S64-T64</f>
        <v>-70</v>
      </c>
    </row>
    <row r="65" spans="1:29" s="97" customFormat="1" ht="15.95" customHeight="1">
      <c r="A65" s="91"/>
      <c r="B65" s="38"/>
      <c r="C65" s="39"/>
      <c r="D65" s="38" t="s">
        <v>109</v>
      </c>
      <c r="E65" s="40"/>
      <c r="F65" s="39"/>
      <c r="G65" s="41"/>
      <c r="H65" s="39"/>
      <c r="I65" s="39"/>
      <c r="J65" s="39"/>
      <c r="K65" s="39"/>
      <c r="L65" s="39"/>
      <c r="M65" s="39"/>
      <c r="N65" s="42"/>
      <c r="O65" s="43"/>
      <c r="P65" s="40"/>
      <c r="Q65" s="44"/>
      <c r="R65" s="44"/>
      <c r="S65" s="94"/>
      <c r="T65" s="95">
        <v>85</v>
      </c>
      <c r="U65" s="96"/>
    </row>
    <row r="66" spans="1:29" s="27" customFormat="1" ht="25.5">
      <c r="A66" s="3" t="s">
        <v>14</v>
      </c>
      <c r="B66" s="3" t="s">
        <v>15</v>
      </c>
      <c r="C66" s="4" t="s">
        <v>0</v>
      </c>
      <c r="D66" s="3" t="s">
        <v>16</v>
      </c>
      <c r="E66" s="3" t="s">
        <v>17</v>
      </c>
      <c r="F66" s="3" t="s">
        <v>18</v>
      </c>
      <c r="G66" s="3" t="s">
        <v>19</v>
      </c>
      <c r="H66" s="4" t="s">
        <v>1</v>
      </c>
      <c r="I66" s="3" t="s">
        <v>20</v>
      </c>
      <c r="J66" s="3" t="s">
        <v>21</v>
      </c>
      <c r="K66" s="4" t="s">
        <v>2</v>
      </c>
      <c r="L66" s="3" t="s">
        <v>32</v>
      </c>
      <c r="M66" s="3" t="s">
        <v>33</v>
      </c>
      <c r="N66" s="5" t="s">
        <v>3</v>
      </c>
      <c r="O66" s="5" t="s">
        <v>4</v>
      </c>
      <c r="P66" s="4" t="s">
        <v>31</v>
      </c>
      <c r="Q66" s="3" t="s">
        <v>5</v>
      </c>
      <c r="R66" s="3" t="s">
        <v>6</v>
      </c>
      <c r="S66" s="6" t="s">
        <v>7</v>
      </c>
      <c r="T66" s="84" t="s">
        <v>104</v>
      </c>
      <c r="U66" s="84" t="s">
        <v>105</v>
      </c>
    </row>
    <row r="67" spans="1:29" s="48" customFormat="1">
      <c r="A67" s="45"/>
      <c r="B67" s="48" t="s">
        <v>66</v>
      </c>
      <c r="C67" s="47"/>
      <c r="D67" s="46" t="s">
        <v>29</v>
      </c>
      <c r="E67" s="48" t="s">
        <v>22</v>
      </c>
      <c r="F67" s="49">
        <v>3</v>
      </c>
      <c r="G67" s="49" t="s">
        <v>72</v>
      </c>
      <c r="H67" s="47"/>
      <c r="I67" s="47">
        <v>1</v>
      </c>
      <c r="J67" s="47">
        <v>15</v>
      </c>
      <c r="K67" s="47">
        <f t="shared" ref="K67:K74" si="43">J67-I67+1</f>
        <v>15</v>
      </c>
      <c r="L67" s="47">
        <v>30</v>
      </c>
      <c r="M67" s="47"/>
      <c r="N67" s="50">
        <f>L67/K67</f>
        <v>2</v>
      </c>
      <c r="O67" s="51">
        <f>M67/6</f>
        <v>0</v>
      </c>
      <c r="Q67" s="52">
        <f t="shared" ref="Q67:Q74" si="44">IF(K67=0,0,L67)</f>
        <v>30</v>
      </c>
      <c r="R67" s="99">
        <f t="shared" ref="R67:R74" si="45">IF(K67=0,0,M67/1.5)</f>
        <v>0</v>
      </c>
      <c r="S67" s="52">
        <f t="shared" ref="S67:S74" si="46">P67+Q67+R67</f>
        <v>30</v>
      </c>
      <c r="U67" s="45"/>
    </row>
    <row r="68" spans="1:29" s="48" customFormat="1">
      <c r="A68" s="45"/>
      <c r="B68" s="46" t="s">
        <v>62</v>
      </c>
      <c r="C68" s="47"/>
      <c r="D68" s="46" t="s">
        <v>29</v>
      </c>
      <c r="E68" s="48" t="s">
        <v>22</v>
      </c>
      <c r="F68" s="47">
        <v>3</v>
      </c>
      <c r="G68" s="49" t="s">
        <v>71</v>
      </c>
      <c r="H68" s="47"/>
      <c r="I68" s="47">
        <v>1</v>
      </c>
      <c r="J68" s="47">
        <v>15</v>
      </c>
      <c r="K68" s="47">
        <f t="shared" si="43"/>
        <v>15</v>
      </c>
      <c r="L68" s="47">
        <v>30</v>
      </c>
      <c r="M68" s="47"/>
      <c r="N68" s="50">
        <v>2</v>
      </c>
      <c r="O68" s="51">
        <f>M68/6</f>
        <v>0</v>
      </c>
      <c r="Q68" s="52">
        <f t="shared" si="44"/>
        <v>30</v>
      </c>
      <c r="R68" s="99">
        <f t="shared" si="45"/>
        <v>0</v>
      </c>
      <c r="S68" s="52">
        <f t="shared" si="46"/>
        <v>30</v>
      </c>
    </row>
    <row r="69" spans="1:29" s="48" customFormat="1">
      <c r="A69" s="45"/>
      <c r="B69" s="46" t="s">
        <v>165</v>
      </c>
      <c r="D69" s="46" t="s">
        <v>29</v>
      </c>
      <c r="E69" s="46" t="s">
        <v>153</v>
      </c>
      <c r="F69" s="47">
        <v>4</v>
      </c>
      <c r="G69" s="49" t="s">
        <v>72</v>
      </c>
      <c r="I69" s="47">
        <v>6</v>
      </c>
      <c r="J69" s="47">
        <v>20</v>
      </c>
      <c r="K69" s="47">
        <f t="shared" si="43"/>
        <v>15</v>
      </c>
      <c r="L69" s="47">
        <v>30</v>
      </c>
      <c r="M69" s="47"/>
      <c r="N69" s="50">
        <f>L69/K69</f>
        <v>2</v>
      </c>
      <c r="O69" s="51">
        <f>M69/6</f>
        <v>0</v>
      </c>
      <c r="Q69" s="52">
        <f t="shared" si="44"/>
        <v>30</v>
      </c>
      <c r="R69" s="99">
        <f t="shared" si="45"/>
        <v>0</v>
      </c>
      <c r="S69" s="52">
        <f t="shared" si="46"/>
        <v>30</v>
      </c>
    </row>
    <row r="70" spans="1:29" s="48" customFormat="1">
      <c r="A70" s="45" t="s">
        <v>132</v>
      </c>
      <c r="B70" s="46" t="s">
        <v>140</v>
      </c>
      <c r="D70" s="46" t="s">
        <v>29</v>
      </c>
      <c r="E70" s="46" t="s">
        <v>153</v>
      </c>
      <c r="F70" s="47">
        <v>4</v>
      </c>
      <c r="G70" s="49" t="s">
        <v>71</v>
      </c>
      <c r="I70" s="47">
        <v>5</v>
      </c>
      <c r="J70" s="47">
        <v>19</v>
      </c>
      <c r="K70" s="47">
        <f t="shared" si="43"/>
        <v>15</v>
      </c>
      <c r="L70" s="47">
        <v>30</v>
      </c>
      <c r="M70" s="47"/>
      <c r="N70" s="50">
        <f>L70/K70</f>
        <v>2</v>
      </c>
      <c r="O70" s="51">
        <f>M70/6</f>
        <v>0</v>
      </c>
      <c r="Q70" s="52">
        <f t="shared" si="44"/>
        <v>30</v>
      </c>
      <c r="R70" s="99">
        <f t="shared" si="45"/>
        <v>0</v>
      </c>
      <c r="S70" s="52">
        <f t="shared" si="46"/>
        <v>30</v>
      </c>
    </row>
    <row r="71" spans="1:29" s="48" customFormat="1">
      <c r="A71" s="45" t="s">
        <v>133</v>
      </c>
      <c r="B71" s="46" t="s">
        <v>70</v>
      </c>
      <c r="D71" s="46" t="s">
        <v>29</v>
      </c>
      <c r="E71" s="46" t="s">
        <v>121</v>
      </c>
      <c r="F71" s="47">
        <v>4</v>
      </c>
      <c r="G71" s="49" t="s">
        <v>73</v>
      </c>
      <c r="I71" s="47">
        <v>2</v>
      </c>
      <c r="J71" s="47">
        <v>16</v>
      </c>
      <c r="K71" s="47">
        <f t="shared" si="43"/>
        <v>15</v>
      </c>
      <c r="L71" s="47">
        <v>30</v>
      </c>
      <c r="M71" s="47"/>
      <c r="N71" s="50">
        <f>L71/K71</f>
        <v>2</v>
      </c>
      <c r="O71" s="51">
        <f>M71/6</f>
        <v>0</v>
      </c>
      <c r="Q71" s="52">
        <f t="shared" si="44"/>
        <v>30</v>
      </c>
      <c r="R71" s="99">
        <f t="shared" si="45"/>
        <v>0</v>
      </c>
      <c r="S71" s="52">
        <f t="shared" si="46"/>
        <v>30</v>
      </c>
    </row>
    <row r="72" spans="1:29" s="48" customFormat="1">
      <c r="A72" s="134" t="s">
        <v>132</v>
      </c>
      <c r="B72" s="46" t="s">
        <v>175</v>
      </c>
      <c r="D72" s="46" t="s">
        <v>29</v>
      </c>
      <c r="E72" s="46" t="s">
        <v>153</v>
      </c>
      <c r="F72" s="47">
        <v>4</v>
      </c>
      <c r="G72" s="49" t="s">
        <v>164</v>
      </c>
      <c r="I72" s="47">
        <v>6</v>
      </c>
      <c r="J72" s="47">
        <v>20</v>
      </c>
      <c r="K72" s="47">
        <f t="shared" si="43"/>
        <v>15</v>
      </c>
      <c r="L72" s="47">
        <v>30</v>
      </c>
      <c r="M72" s="47"/>
      <c r="N72" s="50">
        <v>2</v>
      </c>
      <c r="O72" s="51"/>
      <c r="Q72" s="52">
        <f t="shared" si="44"/>
        <v>30</v>
      </c>
      <c r="R72" s="99">
        <f t="shared" si="45"/>
        <v>0</v>
      </c>
      <c r="S72" s="52">
        <f t="shared" si="46"/>
        <v>30</v>
      </c>
    </row>
    <row r="73" spans="1:29" s="48" customFormat="1">
      <c r="A73" s="134" t="s">
        <v>154</v>
      </c>
      <c r="B73" s="46" t="s">
        <v>169</v>
      </c>
      <c r="D73" s="46" t="s">
        <v>29</v>
      </c>
      <c r="E73" s="46" t="s">
        <v>153</v>
      </c>
      <c r="F73" s="47">
        <v>5</v>
      </c>
      <c r="G73" s="49" t="s">
        <v>72</v>
      </c>
      <c r="I73" s="47">
        <v>6</v>
      </c>
      <c r="J73" s="47">
        <v>20</v>
      </c>
      <c r="K73" s="47">
        <f t="shared" si="43"/>
        <v>15</v>
      </c>
      <c r="L73" s="47">
        <v>30</v>
      </c>
      <c r="M73" s="47"/>
      <c r="N73" s="50">
        <f>L73/K73</f>
        <v>2</v>
      </c>
      <c r="O73" s="51">
        <f>M73/6</f>
        <v>0</v>
      </c>
      <c r="Q73" s="52">
        <f t="shared" si="44"/>
        <v>30</v>
      </c>
      <c r="R73" s="99">
        <f t="shared" si="45"/>
        <v>0</v>
      </c>
      <c r="S73" s="52">
        <f t="shared" si="46"/>
        <v>30</v>
      </c>
    </row>
    <row r="74" spans="1:29" s="48" customFormat="1">
      <c r="A74" s="45"/>
      <c r="B74" s="46" t="s">
        <v>172</v>
      </c>
      <c r="D74" s="46" t="s">
        <v>29</v>
      </c>
      <c r="E74" s="46" t="s">
        <v>153</v>
      </c>
      <c r="F74" s="47">
        <v>5</v>
      </c>
      <c r="G74" s="49" t="s">
        <v>71</v>
      </c>
      <c r="I74" s="47">
        <v>6</v>
      </c>
      <c r="J74" s="47">
        <v>20</v>
      </c>
      <c r="K74" s="47">
        <f t="shared" si="43"/>
        <v>15</v>
      </c>
      <c r="L74" s="47">
        <v>30</v>
      </c>
      <c r="M74" s="47"/>
      <c r="N74" s="50">
        <f>L74/K74</f>
        <v>2</v>
      </c>
      <c r="O74" s="51">
        <f>M74/6</f>
        <v>0</v>
      </c>
      <c r="Q74" s="52">
        <f t="shared" si="44"/>
        <v>30</v>
      </c>
      <c r="R74" s="99">
        <f t="shared" si="45"/>
        <v>0</v>
      </c>
      <c r="S74" s="52">
        <f t="shared" si="46"/>
        <v>30</v>
      </c>
    </row>
    <row r="75" spans="1:29" s="27" customFormat="1" ht="18.75">
      <c r="A75" s="7"/>
      <c r="B75" s="14"/>
      <c r="C75" s="9"/>
      <c r="D75" s="8"/>
      <c r="E75" s="14"/>
      <c r="F75" s="11"/>
      <c r="G75" s="11"/>
      <c r="H75" s="9"/>
      <c r="I75" s="9"/>
      <c r="J75" s="9"/>
      <c r="K75" s="9"/>
      <c r="L75" s="9"/>
      <c r="M75" s="9"/>
      <c r="N75" s="12"/>
      <c r="O75" s="13"/>
      <c r="P75" s="14"/>
      <c r="Q75" s="15"/>
      <c r="R75" s="15" t="s">
        <v>106</v>
      </c>
      <c r="S75" s="92">
        <f>SUM(S67:S74)</f>
        <v>240</v>
      </c>
      <c r="T75" s="93">
        <v>260</v>
      </c>
      <c r="U75" s="93">
        <f>S75-T75</f>
        <v>-20</v>
      </c>
    </row>
    <row r="76" spans="1:29" s="97" customFormat="1" ht="15.95" customHeight="1">
      <c r="A76" s="91"/>
      <c r="B76" s="38"/>
      <c r="C76" s="39"/>
      <c r="D76" s="38" t="s">
        <v>109</v>
      </c>
      <c r="E76" s="40"/>
      <c r="F76" s="39"/>
      <c r="G76" s="41"/>
      <c r="H76" s="39"/>
      <c r="I76" s="39"/>
      <c r="J76" s="39"/>
      <c r="K76" s="39"/>
      <c r="L76" s="39"/>
      <c r="M76" s="39"/>
      <c r="N76" s="42"/>
      <c r="O76" s="43"/>
      <c r="P76" s="40"/>
      <c r="Q76" s="44"/>
      <c r="R76" s="44"/>
      <c r="S76" s="94"/>
      <c r="T76" s="95">
        <v>135</v>
      </c>
      <c r="U76" s="96"/>
    </row>
    <row r="77" spans="1:29" s="27" customFormat="1" ht="25.5">
      <c r="A77" s="3" t="s">
        <v>14</v>
      </c>
      <c r="B77" s="3" t="s">
        <v>15</v>
      </c>
      <c r="C77" s="4" t="s">
        <v>0</v>
      </c>
      <c r="D77" s="3" t="s">
        <v>16</v>
      </c>
      <c r="E77" s="3" t="s">
        <v>17</v>
      </c>
      <c r="F77" s="3" t="s">
        <v>18</v>
      </c>
      <c r="G77" s="3" t="s">
        <v>19</v>
      </c>
      <c r="H77" s="4" t="s">
        <v>1</v>
      </c>
      <c r="I77" s="3" t="s">
        <v>20</v>
      </c>
      <c r="J77" s="3" t="s">
        <v>21</v>
      </c>
      <c r="K77" s="4" t="s">
        <v>2</v>
      </c>
      <c r="L77" s="3" t="s">
        <v>32</v>
      </c>
      <c r="M77" s="3" t="s">
        <v>33</v>
      </c>
      <c r="N77" s="5" t="s">
        <v>3</v>
      </c>
      <c r="O77" s="5" t="s">
        <v>4</v>
      </c>
      <c r="P77" s="4" t="s">
        <v>31</v>
      </c>
      <c r="Q77" s="3" t="s">
        <v>5</v>
      </c>
      <c r="R77" s="3" t="s">
        <v>6</v>
      </c>
      <c r="S77" s="6" t="s">
        <v>7</v>
      </c>
      <c r="T77" s="84" t="s">
        <v>104</v>
      </c>
      <c r="U77" s="84" t="s">
        <v>105</v>
      </c>
    </row>
    <row r="78" spans="1:29" s="27" customFormat="1">
      <c r="A78" s="7" t="s">
        <v>8</v>
      </c>
      <c r="B78" s="8" t="s">
        <v>52</v>
      </c>
      <c r="C78" s="9">
        <v>2</v>
      </c>
      <c r="D78" s="46" t="s">
        <v>158</v>
      </c>
      <c r="E78" s="7" t="s">
        <v>13</v>
      </c>
      <c r="F78" s="11" t="s">
        <v>79</v>
      </c>
      <c r="G78" s="11" t="s">
        <v>36</v>
      </c>
      <c r="H78" s="9">
        <v>1</v>
      </c>
      <c r="I78" s="9">
        <v>7</v>
      </c>
      <c r="J78" s="9">
        <v>12</v>
      </c>
      <c r="K78" s="9">
        <f t="shared" ref="K78" si="47">J78-I78+1</f>
        <v>6</v>
      </c>
      <c r="L78" s="9"/>
      <c r="M78" s="9">
        <v>60</v>
      </c>
      <c r="N78" s="12">
        <f t="shared" ref="N78" si="48">L78/K78</f>
        <v>0</v>
      </c>
      <c r="O78" s="13">
        <f t="shared" ref="O78" si="49">M78/5</f>
        <v>12</v>
      </c>
      <c r="P78" s="14"/>
      <c r="Q78" s="15">
        <f>IF(K78=0,0,L78)</f>
        <v>0</v>
      </c>
      <c r="R78" s="16">
        <f t="shared" ref="R78" si="50">IF(K78=0,0,M78/1.5)</f>
        <v>40</v>
      </c>
      <c r="S78" s="15">
        <f t="shared" ref="S78" si="51">P78+Q78+R78</f>
        <v>40</v>
      </c>
      <c r="T78" s="31"/>
    </row>
    <row r="79" spans="1:29" s="34" customFormat="1">
      <c r="A79" s="7" t="s">
        <v>178</v>
      </c>
      <c r="B79" s="7" t="s">
        <v>179</v>
      </c>
      <c r="C79" s="7"/>
      <c r="D79" s="7" t="s">
        <v>180</v>
      </c>
      <c r="E79" s="7" t="s">
        <v>162</v>
      </c>
      <c r="F79" s="9">
        <v>3</v>
      </c>
      <c r="G79" s="9" t="s">
        <v>72</v>
      </c>
      <c r="H79" s="7"/>
      <c r="I79" s="7"/>
      <c r="J79" s="7"/>
      <c r="K79" s="7"/>
      <c r="L79" s="25"/>
      <c r="M79" s="25"/>
      <c r="N79" s="25"/>
      <c r="O79" s="25"/>
      <c r="P79" s="25"/>
      <c r="Q79" s="25"/>
      <c r="R79" s="25"/>
      <c r="S79" s="15">
        <v>30</v>
      </c>
      <c r="T79" s="25"/>
      <c r="U79" s="25"/>
      <c r="V79" s="25"/>
      <c r="W79" s="25"/>
      <c r="X79" s="25"/>
      <c r="Y79" s="25"/>
      <c r="Z79" s="25"/>
      <c r="AA79" s="25"/>
      <c r="AB79" s="25"/>
      <c r="AC79" s="25"/>
    </row>
    <row r="80" spans="1:29" s="48" customFormat="1" ht="18.75">
      <c r="A80" s="45"/>
      <c r="B80" s="46"/>
      <c r="C80" s="47"/>
      <c r="D80" s="86"/>
      <c r="F80" s="49"/>
      <c r="G80" s="49"/>
      <c r="H80" s="47"/>
      <c r="I80" s="47"/>
      <c r="J80" s="47"/>
      <c r="K80" s="47"/>
      <c r="L80" s="47"/>
      <c r="M80" s="47"/>
      <c r="N80" s="50"/>
      <c r="O80" s="51"/>
      <c r="Q80" s="52"/>
      <c r="R80" s="15" t="s">
        <v>106</v>
      </c>
      <c r="S80" s="92">
        <f>SUM(S78:S79)</f>
        <v>70</v>
      </c>
      <c r="T80" s="93">
        <v>210</v>
      </c>
      <c r="U80" s="93">
        <f>S80-T80</f>
        <v>-140</v>
      </c>
    </row>
    <row r="81" spans="1:21" s="108" customFormat="1" ht="15.95" customHeight="1">
      <c r="A81" s="30"/>
      <c r="B81" s="8"/>
      <c r="C81" s="9"/>
      <c r="D81" s="8"/>
      <c r="E81" s="14"/>
      <c r="F81" s="9"/>
      <c r="G81" s="11"/>
      <c r="H81" s="9"/>
      <c r="I81" s="9"/>
      <c r="J81" s="9"/>
      <c r="K81" s="9"/>
      <c r="L81" s="9"/>
      <c r="M81" s="9"/>
      <c r="N81" s="12"/>
      <c r="O81" s="13"/>
      <c r="P81" s="14"/>
      <c r="Q81" s="15"/>
      <c r="R81" s="15"/>
      <c r="S81" s="92"/>
      <c r="T81" s="106"/>
      <c r="U81" s="107"/>
    </row>
    <row r="82" spans="1:21" s="97" customFormat="1" ht="15.95" customHeight="1">
      <c r="A82" s="91"/>
      <c r="B82" s="38"/>
      <c r="C82" s="39"/>
      <c r="D82" s="38" t="s">
        <v>109</v>
      </c>
      <c r="E82" s="40"/>
      <c r="F82" s="39"/>
      <c r="G82" s="41"/>
      <c r="H82" s="39"/>
      <c r="I82" s="39"/>
      <c r="J82" s="39"/>
      <c r="K82" s="39"/>
      <c r="L82" s="39"/>
      <c r="M82" s="39"/>
      <c r="N82" s="42"/>
      <c r="O82" s="43"/>
      <c r="P82" s="40"/>
      <c r="Q82" s="44"/>
      <c r="R82" s="44"/>
      <c r="S82" s="94"/>
      <c r="T82" s="95"/>
      <c r="U82" s="96"/>
    </row>
    <row r="83" spans="1:21" s="27" customFormat="1" ht="25.5">
      <c r="A83" s="3" t="s">
        <v>14</v>
      </c>
      <c r="B83" s="3" t="s">
        <v>15</v>
      </c>
      <c r="C83" s="4" t="s">
        <v>0</v>
      </c>
      <c r="D83" s="3" t="s">
        <v>16</v>
      </c>
      <c r="E83" s="3" t="s">
        <v>17</v>
      </c>
      <c r="F83" s="3" t="s">
        <v>18</v>
      </c>
      <c r="G83" s="3" t="s">
        <v>19</v>
      </c>
      <c r="H83" s="4" t="s">
        <v>1</v>
      </c>
      <c r="I83" s="3" t="s">
        <v>20</v>
      </c>
      <c r="J83" s="3" t="s">
        <v>21</v>
      </c>
      <c r="K83" s="4" t="s">
        <v>2</v>
      </c>
      <c r="L83" s="3" t="s">
        <v>32</v>
      </c>
      <c r="M83" s="3" t="s">
        <v>33</v>
      </c>
      <c r="N83" s="5" t="s">
        <v>3</v>
      </c>
      <c r="O83" s="5" t="s">
        <v>4</v>
      </c>
      <c r="P83" s="4" t="s">
        <v>31</v>
      </c>
      <c r="Q83" s="3" t="s">
        <v>5</v>
      </c>
      <c r="R83" s="3" t="s">
        <v>6</v>
      </c>
      <c r="S83" s="6" t="s">
        <v>7</v>
      </c>
      <c r="T83" s="84" t="s">
        <v>104</v>
      </c>
      <c r="U83" s="84" t="s">
        <v>105</v>
      </c>
    </row>
    <row r="84" spans="1:21" s="27" customFormat="1">
      <c r="A84" s="7" t="s">
        <v>157</v>
      </c>
      <c r="B84" s="8" t="s">
        <v>151</v>
      </c>
      <c r="C84" s="9"/>
      <c r="D84" s="8" t="s">
        <v>150</v>
      </c>
      <c r="E84" s="14" t="s">
        <v>141</v>
      </c>
      <c r="F84" s="11">
        <v>7</v>
      </c>
      <c r="G84" s="11" t="s">
        <v>73</v>
      </c>
      <c r="H84" s="9"/>
      <c r="I84" s="9">
        <v>5</v>
      </c>
      <c r="J84" s="9">
        <v>19</v>
      </c>
      <c r="K84" s="9">
        <f>J84-I84+1</f>
        <v>15</v>
      </c>
      <c r="L84" s="9">
        <v>30</v>
      </c>
      <c r="M84" s="9"/>
      <c r="N84" s="12">
        <f>L84/K84</f>
        <v>2</v>
      </c>
      <c r="O84" s="13">
        <f>M84/5</f>
        <v>0</v>
      </c>
      <c r="P84" s="14"/>
      <c r="Q84" s="15">
        <f>IF(K84=0,0,L84)</f>
        <v>30</v>
      </c>
      <c r="R84" s="16">
        <f>IF(K84=0,0,M84/1.5)</f>
        <v>0</v>
      </c>
      <c r="S84" s="15">
        <f>P84+Q84+R84</f>
        <v>30</v>
      </c>
      <c r="T84" s="55"/>
    </row>
    <row r="85" spans="1:21" s="27" customFormat="1">
      <c r="A85" s="7" t="s">
        <v>157</v>
      </c>
      <c r="B85" s="8" t="s">
        <v>152</v>
      </c>
      <c r="C85" s="9"/>
      <c r="D85" s="8" t="s">
        <v>150</v>
      </c>
      <c r="E85" s="14" t="s">
        <v>141</v>
      </c>
      <c r="F85" s="24">
        <v>4</v>
      </c>
      <c r="G85" s="11" t="s">
        <v>72</v>
      </c>
      <c r="H85" s="9"/>
      <c r="I85" s="9">
        <v>5</v>
      </c>
      <c r="J85" s="9">
        <v>19</v>
      </c>
      <c r="K85" s="9">
        <f>J85-I85+1</f>
        <v>15</v>
      </c>
      <c r="L85" s="9">
        <v>30</v>
      </c>
      <c r="M85" s="9"/>
      <c r="N85" s="12">
        <f>L85/K85</f>
        <v>2</v>
      </c>
      <c r="O85" s="13">
        <f>M85/5</f>
        <v>0</v>
      </c>
      <c r="P85" s="14"/>
      <c r="Q85" s="15">
        <f>IF(K85=0,0,L85)</f>
        <v>30</v>
      </c>
      <c r="R85" s="16">
        <f>IF(K85=0,0,M85/1.5)</f>
        <v>0</v>
      </c>
      <c r="S85" s="15">
        <f>P85+Q85+R85</f>
        <v>30</v>
      </c>
      <c r="T85" s="55"/>
    </row>
    <row r="86" spans="1:21" s="27" customFormat="1">
      <c r="A86" s="7" t="s">
        <v>160</v>
      </c>
      <c r="B86" s="8" t="s">
        <v>144</v>
      </c>
      <c r="C86" s="9"/>
      <c r="D86" s="8" t="s">
        <v>150</v>
      </c>
      <c r="E86" s="14" t="s">
        <v>141</v>
      </c>
      <c r="F86" s="24">
        <v>2</v>
      </c>
      <c r="G86" s="11" t="s">
        <v>82</v>
      </c>
      <c r="H86" s="9"/>
      <c r="I86" s="9">
        <v>5</v>
      </c>
      <c r="J86" s="9">
        <v>14</v>
      </c>
      <c r="K86" s="9">
        <f>J86-I86+1</f>
        <v>10</v>
      </c>
      <c r="L86" s="9">
        <v>30</v>
      </c>
      <c r="M86" s="9"/>
      <c r="N86" s="12">
        <f>L86/K86</f>
        <v>3</v>
      </c>
      <c r="O86" s="13">
        <f>M86/5</f>
        <v>0</v>
      </c>
      <c r="P86" s="14"/>
      <c r="Q86" s="15">
        <f>IF(K86=0,0,L86)</f>
        <v>30</v>
      </c>
      <c r="R86" s="16">
        <f>IF(K86=0,0,M86/1.5)</f>
        <v>0</v>
      </c>
      <c r="S86" s="15">
        <f>P86+Q86+R86</f>
        <v>30</v>
      </c>
      <c r="T86" s="55"/>
    </row>
    <row r="87" spans="1:21" s="28" customFormat="1" ht="18.75">
      <c r="A87" s="7"/>
      <c r="B87" s="8"/>
      <c r="C87" s="9"/>
      <c r="D87" s="8"/>
      <c r="E87" s="14"/>
      <c r="F87" s="11"/>
      <c r="G87" s="11"/>
      <c r="H87" s="9"/>
      <c r="I87" s="9"/>
      <c r="J87" s="9"/>
      <c r="K87" s="9"/>
      <c r="L87" s="9"/>
      <c r="M87" s="9"/>
      <c r="N87" s="12"/>
      <c r="O87" s="13"/>
      <c r="P87" s="14"/>
      <c r="Q87" s="15"/>
      <c r="R87" s="15" t="s">
        <v>106</v>
      </c>
      <c r="S87" s="92">
        <f ca="1">SUM(S84:S103)</f>
        <v>90</v>
      </c>
      <c r="T87" s="93">
        <v>310</v>
      </c>
      <c r="U87" s="93">
        <f ca="1">S87-T87</f>
        <v>-220</v>
      </c>
    </row>
    <row r="88" spans="1:21" s="97" customFormat="1" ht="15.95" customHeight="1">
      <c r="A88" s="91"/>
      <c r="B88" s="38"/>
      <c r="C88" s="39"/>
      <c r="D88" s="38" t="s">
        <v>109</v>
      </c>
      <c r="E88" s="40"/>
      <c r="F88" s="39"/>
      <c r="G88" s="41"/>
      <c r="H88" s="39"/>
      <c r="I88" s="39"/>
      <c r="J88" s="39"/>
      <c r="K88" s="39"/>
      <c r="L88" s="39"/>
      <c r="M88" s="39"/>
      <c r="N88" s="42"/>
      <c r="O88" s="43"/>
      <c r="P88" s="40"/>
      <c r="Q88" s="44"/>
      <c r="R88" s="44"/>
      <c r="S88" s="94"/>
      <c r="T88" s="95"/>
      <c r="U88" s="96"/>
    </row>
    <row r="89" spans="1:21" s="28" customFormat="1" ht="25.5">
      <c r="A89" s="3" t="s">
        <v>14</v>
      </c>
      <c r="B89" s="3" t="s">
        <v>15</v>
      </c>
      <c r="C89" s="4" t="s">
        <v>0</v>
      </c>
      <c r="D89" s="3" t="s">
        <v>16</v>
      </c>
      <c r="E89" s="3" t="s">
        <v>17</v>
      </c>
      <c r="F89" s="3" t="s">
        <v>18</v>
      </c>
      <c r="G89" s="3" t="s">
        <v>19</v>
      </c>
      <c r="H89" s="4" t="s">
        <v>1</v>
      </c>
      <c r="I89" s="3" t="s">
        <v>20</v>
      </c>
      <c r="J89" s="3" t="s">
        <v>21</v>
      </c>
      <c r="K89" s="4" t="s">
        <v>2</v>
      </c>
      <c r="L89" s="3" t="s">
        <v>32</v>
      </c>
      <c r="M89" s="3" t="s">
        <v>33</v>
      </c>
      <c r="N89" s="5" t="s">
        <v>3</v>
      </c>
      <c r="O89" s="5" t="s">
        <v>4</v>
      </c>
      <c r="P89" s="4" t="s">
        <v>31</v>
      </c>
      <c r="Q89" s="3" t="s">
        <v>5</v>
      </c>
      <c r="R89" s="3" t="s">
        <v>6</v>
      </c>
      <c r="S89" s="6" t="s">
        <v>7</v>
      </c>
      <c r="T89" s="53" t="s">
        <v>104</v>
      </c>
      <c r="U89" s="54" t="s">
        <v>105</v>
      </c>
    </row>
    <row r="90" spans="1:21" s="48" customFormat="1">
      <c r="A90" s="45" t="s">
        <v>132</v>
      </c>
      <c r="B90" s="46" t="s">
        <v>49</v>
      </c>
      <c r="C90" s="47"/>
      <c r="D90" s="46" t="s">
        <v>80</v>
      </c>
      <c r="E90" s="48" t="s">
        <v>110</v>
      </c>
      <c r="F90" s="49">
        <v>6</v>
      </c>
      <c r="G90" s="49" t="s">
        <v>71</v>
      </c>
      <c r="H90" s="47"/>
      <c r="I90" s="47">
        <v>1</v>
      </c>
      <c r="J90" s="47">
        <v>15</v>
      </c>
      <c r="K90" s="47">
        <f>J90-I90+1</f>
        <v>15</v>
      </c>
      <c r="L90" s="47">
        <v>30</v>
      </c>
      <c r="M90" s="47"/>
      <c r="N90" s="50">
        <f>L90/K90</f>
        <v>2</v>
      </c>
      <c r="O90" s="51">
        <f>M90/5</f>
        <v>0</v>
      </c>
      <c r="Q90" s="52">
        <f>IF(K90=0,0,L90)</f>
        <v>30</v>
      </c>
      <c r="R90" s="99">
        <f>IF(K90=0,0,M90/1.5)</f>
        <v>0</v>
      </c>
      <c r="S90" s="52">
        <f>P90+Q90+R90</f>
        <v>30</v>
      </c>
    </row>
    <row r="91" spans="1:21" s="48" customFormat="1">
      <c r="A91" s="45" t="s">
        <v>132</v>
      </c>
      <c r="B91" s="46" t="s">
        <v>52</v>
      </c>
      <c r="C91" s="47"/>
      <c r="D91" s="46" t="s">
        <v>80</v>
      </c>
      <c r="E91" s="48" t="s">
        <v>110</v>
      </c>
      <c r="F91" s="49">
        <v>6</v>
      </c>
      <c r="G91" s="49" t="s">
        <v>101</v>
      </c>
      <c r="H91" s="47"/>
      <c r="I91" s="47">
        <v>1</v>
      </c>
      <c r="J91" s="47">
        <v>15</v>
      </c>
      <c r="K91" s="47">
        <f>J91-I91+1</f>
        <v>15</v>
      </c>
      <c r="L91" s="47">
        <v>30</v>
      </c>
      <c r="M91" s="47"/>
      <c r="N91" s="50">
        <f>L91/K91</f>
        <v>2</v>
      </c>
      <c r="O91" s="51">
        <f>M91/5</f>
        <v>0</v>
      </c>
      <c r="Q91" s="52">
        <f>IF(K91=0,0,L91)</f>
        <v>30</v>
      </c>
      <c r="R91" s="99">
        <f>IF(K91=0,0,M91/1.5)</f>
        <v>0</v>
      </c>
      <c r="S91" s="52">
        <f>P91+Q91+R91</f>
        <v>30</v>
      </c>
    </row>
    <row r="92" spans="1:21" s="27" customFormat="1" ht="18.75">
      <c r="A92" s="7"/>
      <c r="B92" s="8"/>
      <c r="C92" s="9"/>
      <c r="D92" s="8"/>
      <c r="E92" s="14"/>
      <c r="F92" s="11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5" t="s">
        <v>106</v>
      </c>
      <c r="S92" s="92">
        <f>SUM(S90:S91)</f>
        <v>60</v>
      </c>
    </row>
    <row r="93" spans="1:21" s="97" customFormat="1" ht="15.95" customHeight="1">
      <c r="A93" s="91"/>
      <c r="B93" s="38"/>
      <c r="C93" s="39"/>
      <c r="D93" s="38" t="s">
        <v>109</v>
      </c>
      <c r="E93" s="40"/>
      <c r="F93" s="39"/>
      <c r="G93" s="41"/>
      <c r="H93" s="39"/>
      <c r="I93" s="39"/>
      <c r="J93" s="39"/>
      <c r="K93" s="39"/>
      <c r="L93" s="39"/>
      <c r="M93" s="39"/>
      <c r="N93" s="42"/>
      <c r="O93" s="43"/>
      <c r="P93" s="40"/>
      <c r="Q93" s="44"/>
      <c r="R93" s="44"/>
      <c r="S93" s="94"/>
      <c r="T93" s="95"/>
      <c r="U93" s="96"/>
    </row>
    <row r="94" spans="1:21" s="27" customFormat="1" ht="25.5">
      <c r="A94" s="3" t="s">
        <v>14</v>
      </c>
      <c r="B94" s="3" t="s">
        <v>15</v>
      </c>
      <c r="C94" s="4" t="s">
        <v>0</v>
      </c>
      <c r="D94" s="3" t="s">
        <v>16</v>
      </c>
      <c r="E94" s="3" t="s">
        <v>17</v>
      </c>
      <c r="F94" s="3" t="s">
        <v>18</v>
      </c>
      <c r="G94" s="3" t="s">
        <v>19</v>
      </c>
      <c r="H94" s="4" t="s">
        <v>1</v>
      </c>
      <c r="I94" s="3" t="s">
        <v>20</v>
      </c>
      <c r="J94" s="3" t="s">
        <v>21</v>
      </c>
      <c r="K94" s="4" t="s">
        <v>2</v>
      </c>
      <c r="L94" s="3" t="s">
        <v>32</v>
      </c>
      <c r="M94" s="3" t="s">
        <v>33</v>
      </c>
      <c r="N94" s="5" t="s">
        <v>3</v>
      </c>
      <c r="O94" s="5" t="s">
        <v>4</v>
      </c>
      <c r="P94" s="4" t="s">
        <v>31</v>
      </c>
      <c r="Q94" s="3" t="s">
        <v>5</v>
      </c>
      <c r="R94" s="3" t="s">
        <v>6</v>
      </c>
      <c r="S94" s="6" t="s">
        <v>7</v>
      </c>
      <c r="T94" s="84" t="s">
        <v>104</v>
      </c>
      <c r="U94" s="84" t="s">
        <v>105</v>
      </c>
    </row>
    <row r="95" spans="1:21" s="27" customFormat="1">
      <c r="A95" s="7" t="s">
        <v>8</v>
      </c>
      <c r="B95" s="8" t="s">
        <v>51</v>
      </c>
      <c r="C95" s="9">
        <v>2</v>
      </c>
      <c r="D95" s="8" t="s">
        <v>67</v>
      </c>
      <c r="E95" s="7" t="s">
        <v>13</v>
      </c>
      <c r="F95" s="11" t="s">
        <v>76</v>
      </c>
      <c r="G95" s="11" t="s">
        <v>36</v>
      </c>
      <c r="H95" s="9">
        <v>2</v>
      </c>
      <c r="I95" s="9">
        <v>7</v>
      </c>
      <c r="J95" s="9">
        <v>12</v>
      </c>
      <c r="K95" s="9">
        <f>J95-I95+1</f>
        <v>6</v>
      </c>
      <c r="L95" s="9"/>
      <c r="M95" s="9">
        <v>60</v>
      </c>
      <c r="N95" s="12">
        <f>L95/K95</f>
        <v>0</v>
      </c>
      <c r="O95" s="13">
        <f>M95/5</f>
        <v>12</v>
      </c>
      <c r="P95" s="14"/>
      <c r="Q95" s="15">
        <f>IF(K95=0,0,L95)</f>
        <v>0</v>
      </c>
      <c r="R95" s="16">
        <f>IF(K95=0,0,M95/1.5)</f>
        <v>40</v>
      </c>
      <c r="S95" s="15">
        <f>P95+Q95+R95</f>
        <v>40</v>
      </c>
    </row>
    <row r="96" spans="1:21" s="27" customFormat="1" ht="18.75">
      <c r="A96" s="7"/>
      <c r="B96" s="8"/>
      <c r="C96" s="9"/>
      <c r="D96" s="8"/>
      <c r="E96" s="7"/>
      <c r="F96" s="11"/>
      <c r="G96" s="11"/>
      <c r="H96" s="9"/>
      <c r="I96" s="9"/>
      <c r="J96" s="9"/>
      <c r="K96" s="9"/>
      <c r="L96" s="9"/>
      <c r="M96" s="9"/>
      <c r="N96" s="12"/>
      <c r="O96" s="13"/>
      <c r="P96" s="14"/>
      <c r="Q96" s="15"/>
      <c r="R96" s="15" t="s">
        <v>106</v>
      </c>
      <c r="S96" s="92">
        <f>SUM(S95)</f>
        <v>40</v>
      </c>
    </row>
    <row r="97" spans="1:29" s="97" customFormat="1" ht="15.95" customHeight="1">
      <c r="A97" s="91"/>
      <c r="B97" s="38"/>
      <c r="C97" s="39"/>
      <c r="D97" s="38" t="s">
        <v>109</v>
      </c>
      <c r="E97" s="40"/>
      <c r="F97" s="39"/>
      <c r="G97" s="41"/>
      <c r="H97" s="39"/>
      <c r="I97" s="39"/>
      <c r="J97" s="39"/>
      <c r="K97" s="39"/>
      <c r="L97" s="39"/>
      <c r="M97" s="39"/>
      <c r="N97" s="42"/>
      <c r="O97" s="43"/>
      <c r="P97" s="40"/>
      <c r="Q97" s="44"/>
      <c r="R97" s="44"/>
      <c r="S97" s="94"/>
      <c r="T97" s="95"/>
      <c r="U97" s="96"/>
    </row>
    <row r="98" spans="1:29" s="27" customFormat="1" ht="25.5">
      <c r="A98" s="3" t="s">
        <v>14</v>
      </c>
      <c r="B98" s="3" t="s">
        <v>15</v>
      </c>
      <c r="C98" s="4" t="s">
        <v>0</v>
      </c>
      <c r="D98" s="3" t="s">
        <v>16</v>
      </c>
      <c r="E98" s="3" t="s">
        <v>17</v>
      </c>
      <c r="F98" s="3" t="s">
        <v>18</v>
      </c>
      <c r="G98" s="3" t="s">
        <v>19</v>
      </c>
      <c r="H98" s="4" t="s">
        <v>1</v>
      </c>
      <c r="I98" s="3" t="s">
        <v>20</v>
      </c>
      <c r="J98" s="3" t="s">
        <v>21</v>
      </c>
      <c r="K98" s="4" t="s">
        <v>2</v>
      </c>
      <c r="L98" s="3" t="s">
        <v>32</v>
      </c>
      <c r="M98" s="3" t="s">
        <v>33</v>
      </c>
      <c r="N98" s="5" t="s">
        <v>3</v>
      </c>
      <c r="O98" s="5" t="s">
        <v>4</v>
      </c>
      <c r="P98" s="4" t="s">
        <v>31</v>
      </c>
      <c r="Q98" s="3" t="s">
        <v>5</v>
      </c>
      <c r="R98" s="3" t="s">
        <v>6</v>
      </c>
      <c r="S98" s="6" t="s">
        <v>7</v>
      </c>
      <c r="T98" s="84" t="s">
        <v>104</v>
      </c>
      <c r="U98" s="84" t="s">
        <v>105</v>
      </c>
    </row>
    <row r="99" spans="1:29" s="48" customFormat="1">
      <c r="A99" s="101"/>
      <c r="B99" s="46" t="s">
        <v>66</v>
      </c>
      <c r="D99" s="46" t="s">
        <v>58</v>
      </c>
      <c r="E99" s="48" t="s">
        <v>112</v>
      </c>
      <c r="F99" s="49">
        <v>3</v>
      </c>
      <c r="G99" s="49" t="s">
        <v>72</v>
      </c>
      <c r="H99" s="47"/>
      <c r="I99" s="47">
        <v>1</v>
      </c>
      <c r="J99" s="47">
        <v>15</v>
      </c>
      <c r="K99" s="47">
        <f>J99-I99+1</f>
        <v>15</v>
      </c>
      <c r="L99" s="47">
        <v>30</v>
      </c>
      <c r="M99" s="47"/>
      <c r="N99" s="50">
        <f>L99/K99</f>
        <v>2</v>
      </c>
      <c r="O99" s="51">
        <f>M99/6</f>
        <v>0</v>
      </c>
      <c r="Q99" s="52">
        <f>IF(K99=0,0,L99)</f>
        <v>30</v>
      </c>
      <c r="R99" s="99">
        <f>IF(K99=0,0,M99/1.5)</f>
        <v>0</v>
      </c>
      <c r="S99" s="52">
        <f>P99+Q99+R99</f>
        <v>30</v>
      </c>
    </row>
    <row r="100" spans="1:29" s="48" customFormat="1">
      <c r="A100" s="101"/>
      <c r="B100" s="46" t="s">
        <v>65</v>
      </c>
      <c r="D100" s="46" t="s">
        <v>58</v>
      </c>
      <c r="E100" s="48" t="s">
        <v>112</v>
      </c>
      <c r="F100" s="49">
        <v>5</v>
      </c>
      <c r="G100" s="49" t="s">
        <v>73</v>
      </c>
      <c r="H100" s="47"/>
      <c r="I100" s="47">
        <v>1</v>
      </c>
      <c r="J100" s="47">
        <v>15</v>
      </c>
      <c r="K100" s="47">
        <f>J100-I100+1</f>
        <v>15</v>
      </c>
      <c r="L100" s="47">
        <v>30</v>
      </c>
      <c r="M100" s="47"/>
      <c r="N100" s="50"/>
      <c r="O100" s="51">
        <f>M100/6</f>
        <v>0</v>
      </c>
      <c r="Q100" s="52">
        <f>IF(K100=0,0,L100)</f>
        <v>30</v>
      </c>
      <c r="R100" s="99">
        <f>IF(K100=0,0,M100/1.5)</f>
        <v>0</v>
      </c>
      <c r="S100" s="52">
        <f>P100+Q100+R100</f>
        <v>30</v>
      </c>
    </row>
    <row r="101" spans="1:29" s="27" customFormat="1" ht="18.75">
      <c r="A101" s="10"/>
      <c r="B101" s="8"/>
      <c r="D101" s="8"/>
      <c r="E101" s="14"/>
      <c r="F101" s="11"/>
      <c r="G101" s="11"/>
      <c r="H101" s="9"/>
      <c r="I101" s="9"/>
      <c r="J101" s="9"/>
      <c r="K101" s="9"/>
      <c r="L101" s="9"/>
      <c r="M101" s="9"/>
      <c r="N101" s="12"/>
      <c r="O101" s="13"/>
      <c r="P101" s="14"/>
      <c r="Q101" s="15"/>
      <c r="R101" s="15" t="s">
        <v>106</v>
      </c>
      <c r="S101" s="92">
        <f>SUM(S99:S100)</f>
        <v>60</v>
      </c>
      <c r="T101" s="55"/>
      <c r="U101" s="56"/>
    </row>
    <row r="102" spans="1:29" s="27" customFormat="1" ht="25.5">
      <c r="A102" s="3" t="s">
        <v>14</v>
      </c>
      <c r="B102" s="3" t="s">
        <v>15</v>
      </c>
      <c r="C102" s="4" t="s">
        <v>0</v>
      </c>
      <c r="D102" s="3" t="s">
        <v>16</v>
      </c>
      <c r="E102" s="3" t="s">
        <v>17</v>
      </c>
      <c r="F102" s="3" t="s">
        <v>18</v>
      </c>
      <c r="G102" s="3" t="s">
        <v>19</v>
      </c>
      <c r="H102" s="4" t="s">
        <v>1</v>
      </c>
      <c r="I102" s="3" t="s">
        <v>20</v>
      </c>
      <c r="J102" s="3" t="s">
        <v>21</v>
      </c>
      <c r="K102" s="4" t="s">
        <v>2</v>
      </c>
      <c r="L102" s="3" t="s">
        <v>32</v>
      </c>
      <c r="M102" s="3" t="s">
        <v>33</v>
      </c>
      <c r="N102" s="5" t="s">
        <v>3</v>
      </c>
      <c r="O102" s="5" t="s">
        <v>4</v>
      </c>
      <c r="P102" s="4" t="s">
        <v>31</v>
      </c>
      <c r="Q102" s="3" t="s">
        <v>5</v>
      </c>
      <c r="R102" s="3" t="s">
        <v>6</v>
      </c>
      <c r="S102" s="6" t="s">
        <v>7</v>
      </c>
      <c r="T102" s="84" t="s">
        <v>104</v>
      </c>
      <c r="U102" s="84" t="s">
        <v>105</v>
      </c>
    </row>
    <row r="103" spans="1:29" s="132" customFormat="1">
      <c r="A103" s="122" t="s">
        <v>156</v>
      </c>
      <c r="B103" s="123" t="s">
        <v>149</v>
      </c>
      <c r="C103" s="124"/>
      <c r="D103" s="123" t="s">
        <v>174</v>
      </c>
      <c r="E103" s="125" t="s">
        <v>141</v>
      </c>
      <c r="F103" s="126">
        <v>5</v>
      </c>
      <c r="G103" s="126" t="s">
        <v>101</v>
      </c>
      <c r="H103" s="124"/>
      <c r="I103" s="124">
        <v>5</v>
      </c>
      <c r="J103" s="124">
        <v>19</v>
      </c>
      <c r="K103" s="124">
        <f>J103-I103+1</f>
        <v>15</v>
      </c>
      <c r="L103" s="124">
        <v>30</v>
      </c>
      <c r="M103" s="124"/>
      <c r="N103" s="127">
        <f>L103/K103</f>
        <v>2</v>
      </c>
      <c r="O103" s="128">
        <f>M103/5</f>
        <v>0</v>
      </c>
      <c r="P103" s="125"/>
      <c r="Q103" s="129">
        <f>IF(K103=0,0,L103)</f>
        <v>30</v>
      </c>
      <c r="R103" s="130">
        <f>IF(K103=0,0,M103/1.5)</f>
        <v>0</v>
      </c>
      <c r="S103" s="129">
        <f>P103+Q103+R103</f>
        <v>30</v>
      </c>
      <c r="T103" s="131"/>
      <c r="U103" s="125"/>
    </row>
    <row r="106" spans="1:29" s="27" customFormat="1" ht="25.5">
      <c r="A106" s="3" t="s">
        <v>14</v>
      </c>
      <c r="B106" s="3" t="s">
        <v>15</v>
      </c>
      <c r="C106" s="4" t="s">
        <v>0</v>
      </c>
      <c r="D106" s="3" t="s">
        <v>16</v>
      </c>
      <c r="E106" s="3" t="s">
        <v>17</v>
      </c>
      <c r="F106" s="3" t="s">
        <v>18</v>
      </c>
      <c r="G106" s="3" t="s">
        <v>19</v>
      </c>
      <c r="H106" s="4" t="s">
        <v>1</v>
      </c>
      <c r="I106" s="3" t="s">
        <v>20</v>
      </c>
      <c r="J106" s="3" t="s">
        <v>21</v>
      </c>
      <c r="K106" s="4" t="s">
        <v>2</v>
      </c>
      <c r="L106" s="3" t="s">
        <v>32</v>
      </c>
      <c r="M106" s="3" t="s">
        <v>33</v>
      </c>
      <c r="N106" s="5" t="s">
        <v>3</v>
      </c>
      <c r="O106" s="5" t="s">
        <v>4</v>
      </c>
      <c r="P106" s="4" t="s">
        <v>31</v>
      </c>
      <c r="Q106" s="3" t="s">
        <v>5</v>
      </c>
      <c r="R106" s="3" t="s">
        <v>6</v>
      </c>
      <c r="S106" s="6" t="s">
        <v>7</v>
      </c>
      <c r="T106" s="84" t="s">
        <v>104</v>
      </c>
      <c r="U106" s="84" t="s">
        <v>105</v>
      </c>
    </row>
    <row r="107" spans="1:29" s="48" customFormat="1">
      <c r="A107" s="45"/>
      <c r="B107" s="46" t="s">
        <v>167</v>
      </c>
      <c r="D107" s="46" t="s">
        <v>176</v>
      </c>
      <c r="E107" s="46" t="s">
        <v>153</v>
      </c>
      <c r="F107" s="47">
        <v>4</v>
      </c>
      <c r="G107" s="49" t="s">
        <v>164</v>
      </c>
      <c r="I107" s="47">
        <v>6</v>
      </c>
      <c r="J107" s="47">
        <v>20</v>
      </c>
      <c r="K107" s="47">
        <f>J107-I107+1</f>
        <v>15</v>
      </c>
      <c r="L107" s="47">
        <v>30</v>
      </c>
      <c r="M107" s="47"/>
      <c r="N107" s="50">
        <f>L107/K107</f>
        <v>2</v>
      </c>
      <c r="O107" s="51">
        <f>M107/6</f>
        <v>0</v>
      </c>
      <c r="Q107" s="52">
        <f>IF(K107=0,0,L107)</f>
        <v>30</v>
      </c>
      <c r="R107" s="99">
        <f>IF(K107=0,0,M107/1.5)</f>
        <v>0</v>
      </c>
      <c r="S107" s="52">
        <f>P107+Q107+R107</f>
        <v>30</v>
      </c>
    </row>
    <row r="108" spans="1:29" s="34" customFormat="1">
      <c r="A108" s="33"/>
      <c r="C108" s="25"/>
      <c r="D108" s="25"/>
      <c r="E108" s="25"/>
      <c r="F108" s="3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</row>
    <row r="109" spans="1:29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9" s="34" customFormat="1">
      <c r="A110" s="7" t="s">
        <v>178</v>
      </c>
      <c r="B110" s="7" t="s">
        <v>179</v>
      </c>
      <c r="C110" s="7"/>
      <c r="D110" s="7" t="s">
        <v>183</v>
      </c>
      <c r="E110" s="7" t="s">
        <v>182</v>
      </c>
      <c r="F110" s="9">
        <v>6</v>
      </c>
      <c r="G110" s="9" t="s">
        <v>72</v>
      </c>
      <c r="H110" s="7"/>
      <c r="I110" s="7">
        <v>7</v>
      </c>
      <c r="J110" s="7">
        <v>21</v>
      </c>
      <c r="K110" s="7"/>
      <c r="L110" s="7"/>
      <c r="M110" s="7"/>
      <c r="N110" s="7"/>
      <c r="O110" s="7"/>
      <c r="P110" s="7"/>
      <c r="Q110" s="52">
        <v>45</v>
      </c>
      <c r="R110" s="7"/>
      <c r="S110" s="52">
        <v>45</v>
      </c>
      <c r="T110" s="7"/>
      <c r="U110" s="7"/>
      <c r="V110" s="7"/>
      <c r="W110" s="25"/>
      <c r="X110" s="25"/>
      <c r="Y110" s="25"/>
      <c r="Z110" s="25"/>
      <c r="AA110" s="25"/>
      <c r="AB110" s="25"/>
      <c r="AC110" s="25"/>
    </row>
    <row r="111" spans="1:29" s="34" customFormat="1">
      <c r="A111" s="7" t="s">
        <v>178</v>
      </c>
      <c r="B111" s="7" t="s">
        <v>179</v>
      </c>
      <c r="C111" s="7"/>
      <c r="D111" s="7" t="s">
        <v>183</v>
      </c>
      <c r="E111" s="7" t="s">
        <v>182</v>
      </c>
      <c r="F111" s="9">
        <v>7</v>
      </c>
      <c r="G111" s="9" t="s">
        <v>72</v>
      </c>
      <c r="H111" s="7"/>
      <c r="I111" s="7">
        <v>7</v>
      </c>
      <c r="J111" s="7">
        <v>21</v>
      </c>
      <c r="K111" s="7"/>
      <c r="L111" s="7"/>
      <c r="M111" s="7"/>
      <c r="N111" s="7"/>
      <c r="O111" s="7"/>
      <c r="P111" s="7"/>
      <c r="Q111" s="52">
        <v>45</v>
      </c>
      <c r="R111" s="7"/>
      <c r="S111" s="52">
        <v>45</v>
      </c>
      <c r="T111" s="7"/>
      <c r="U111" s="7"/>
      <c r="V111" s="7"/>
      <c r="W111" s="25"/>
      <c r="X111" s="25"/>
      <c r="Y111" s="25"/>
      <c r="Z111" s="25"/>
      <c r="AA111" s="25"/>
      <c r="AB111" s="25"/>
      <c r="AC111" s="25"/>
    </row>
    <row r="112" spans="1:29" s="34" customFormat="1" ht="18.75">
      <c r="A112" s="33"/>
      <c r="C112" s="25"/>
      <c r="D112" s="25"/>
      <c r="E112" s="25"/>
      <c r="F112" s="3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15" t="s">
        <v>106</v>
      </c>
      <c r="S112" s="92">
        <f>SUM(S110:S111)</f>
        <v>90</v>
      </c>
      <c r="T112" s="25"/>
      <c r="U112" s="25"/>
      <c r="V112" s="25"/>
      <c r="W112" s="25"/>
      <c r="X112" s="25"/>
      <c r="Y112" s="25"/>
      <c r="Z112" s="25"/>
      <c r="AA112" s="25"/>
      <c r="AB112" s="25"/>
      <c r="AC112" s="25"/>
    </row>
    <row r="113" spans="1:29" s="34" customFormat="1">
      <c r="A113" s="33"/>
      <c r="C113" s="25"/>
      <c r="D113" s="25"/>
      <c r="E113" s="25"/>
      <c r="F113" s="3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</row>
    <row r="114" spans="1:29" s="34" customFormat="1">
      <c r="A114" s="33"/>
      <c r="C114" s="25"/>
      <c r="D114" s="25"/>
      <c r="E114" s="25"/>
      <c r="F114" s="3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</row>
    <row r="115" spans="1:29" s="34" customFormat="1">
      <c r="A115" s="33"/>
      <c r="C115" s="25"/>
      <c r="D115" s="25"/>
      <c r="E115" s="25"/>
      <c r="F115" s="3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</row>
    <row r="116" spans="1:29" s="34" customFormat="1">
      <c r="A116" s="33"/>
      <c r="C116" s="25"/>
      <c r="D116" s="25"/>
      <c r="E116" s="25"/>
      <c r="F116" s="3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</row>
    <row r="117" spans="1:29" s="34" customFormat="1">
      <c r="A117" s="33"/>
      <c r="C117" s="25"/>
      <c r="D117" s="25"/>
      <c r="E117" s="25"/>
      <c r="F117" s="3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 s="34" customFormat="1">
      <c r="A118" s="33"/>
      <c r="C118" s="25"/>
      <c r="D118" s="25"/>
      <c r="E118" s="25"/>
      <c r="F118" s="3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</row>
    <row r="119" spans="1:29" s="34" customFormat="1">
      <c r="A119" s="33"/>
      <c r="C119" s="25"/>
      <c r="D119" s="25"/>
      <c r="E119" s="25"/>
      <c r="F119" s="3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s="34" customFormat="1">
      <c r="A120" s="33"/>
      <c r="C120" s="25"/>
      <c r="D120" s="25"/>
      <c r="E120" s="25"/>
      <c r="F120" s="3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s="34" customFormat="1">
      <c r="A121" s="33"/>
      <c r="C121" s="25"/>
      <c r="D121" s="25"/>
      <c r="E121" s="25"/>
      <c r="F121" s="3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s="34" customFormat="1">
      <c r="A122" s="33"/>
      <c r="C122" s="25"/>
      <c r="D122" s="25"/>
      <c r="E122" s="25"/>
      <c r="F122" s="3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</row>
    <row r="123" spans="1:29" s="34" customFormat="1">
      <c r="A123" s="33"/>
      <c r="C123" s="25"/>
      <c r="D123" s="25"/>
      <c r="E123" s="25"/>
      <c r="F123" s="3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 s="34" customFormat="1">
      <c r="A124" s="33"/>
      <c r="C124" s="25"/>
      <c r="D124" s="25"/>
      <c r="E124" s="25"/>
      <c r="F124" s="3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</row>
    <row r="125" spans="1:29" s="34" customFormat="1">
      <c r="A125" s="33"/>
      <c r="C125" s="25"/>
      <c r="D125" s="25"/>
      <c r="E125" s="25"/>
      <c r="F125" s="3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 s="34" customFormat="1">
      <c r="A126" s="33"/>
      <c r="C126" s="25"/>
      <c r="D126" s="25"/>
      <c r="E126" s="25"/>
      <c r="F126" s="3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</row>
    <row r="127" spans="1:29" s="34" customFormat="1">
      <c r="A127" s="33"/>
      <c r="C127" s="25"/>
      <c r="D127" s="25"/>
      <c r="E127" s="25"/>
      <c r="F127" s="3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 s="34" customFormat="1">
      <c r="A128" s="33"/>
      <c r="C128" s="25"/>
      <c r="D128" s="25"/>
      <c r="E128" s="25"/>
      <c r="F128" s="3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</row>
    <row r="129" spans="1:29" s="34" customFormat="1">
      <c r="A129" s="33"/>
      <c r="C129" s="25"/>
      <c r="D129" s="25"/>
      <c r="E129" s="25"/>
      <c r="F129" s="3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 s="34" customFormat="1">
      <c r="A130" s="33"/>
      <c r="C130" s="25"/>
      <c r="D130" s="25"/>
      <c r="E130" s="25"/>
      <c r="F130" s="3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</row>
    <row r="131" spans="1:29" s="34" customFormat="1">
      <c r="A131" s="33"/>
      <c r="C131" s="25"/>
      <c r="D131" s="25"/>
      <c r="E131" s="25"/>
      <c r="F131" s="3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 s="34" customFormat="1">
      <c r="A132" s="33"/>
      <c r="C132" s="25"/>
      <c r="D132" s="25"/>
      <c r="E132" s="25"/>
      <c r="F132" s="3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</row>
    <row r="133" spans="1:29" s="34" customFormat="1">
      <c r="A133" s="33"/>
      <c r="C133" s="25"/>
      <c r="D133" s="25"/>
      <c r="E133" s="25"/>
      <c r="F133" s="3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 s="34" customFormat="1">
      <c r="A134" s="33"/>
      <c r="C134" s="25"/>
      <c r="D134" s="25"/>
      <c r="E134" s="25"/>
      <c r="F134" s="3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</row>
    <row r="135" spans="1:29" s="34" customFormat="1">
      <c r="A135" s="33"/>
      <c r="C135" s="25"/>
      <c r="D135" s="25"/>
      <c r="E135" s="25"/>
      <c r="F135" s="3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 s="34" customFormat="1">
      <c r="A136" s="33"/>
      <c r="C136" s="25"/>
      <c r="D136" s="25"/>
      <c r="E136" s="25"/>
      <c r="F136" s="3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</row>
    <row r="137" spans="1:29" s="34" customFormat="1">
      <c r="A137" s="33"/>
      <c r="C137" s="25"/>
      <c r="D137" s="25"/>
      <c r="E137" s="25"/>
      <c r="F137" s="3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 s="34" customFormat="1">
      <c r="A138" s="33"/>
      <c r="C138" s="25"/>
      <c r="D138" s="25"/>
      <c r="E138" s="25"/>
      <c r="F138" s="3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</row>
    <row r="139" spans="1:29" s="34" customFormat="1">
      <c r="A139" s="33"/>
      <c r="C139" s="25"/>
      <c r="D139" s="25"/>
      <c r="E139" s="25"/>
      <c r="F139" s="3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 s="34" customFormat="1">
      <c r="A140" s="33"/>
      <c r="C140" s="25"/>
      <c r="D140" s="25"/>
      <c r="E140" s="25"/>
      <c r="F140" s="3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</row>
    <row r="141" spans="1:29" s="34" customFormat="1">
      <c r="A141" s="33"/>
      <c r="C141" s="25"/>
      <c r="D141" s="25"/>
      <c r="E141" s="25"/>
      <c r="F141" s="3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 s="34" customFormat="1">
      <c r="A142" s="33"/>
      <c r="C142" s="25"/>
      <c r="D142" s="25"/>
      <c r="E142" s="25"/>
      <c r="F142" s="3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s="34" customFormat="1">
      <c r="A143" s="33"/>
      <c r="C143" s="25"/>
      <c r="D143" s="25"/>
      <c r="E143" s="25"/>
      <c r="F143" s="3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s="34" customFormat="1">
      <c r="A144" s="33"/>
      <c r="C144" s="25"/>
      <c r="D144" s="25"/>
      <c r="E144" s="25"/>
      <c r="F144" s="3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</row>
    <row r="145" spans="1:29" s="34" customFormat="1">
      <c r="A145" s="33"/>
      <c r="C145" s="25"/>
      <c r="D145" s="25"/>
      <c r="E145" s="25"/>
      <c r="F145" s="3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s="34" customFormat="1">
      <c r="A146" s="33"/>
      <c r="C146" s="25"/>
      <c r="D146" s="25"/>
      <c r="E146" s="25"/>
      <c r="F146" s="3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</row>
    <row r="147" spans="1:29" s="34" customFormat="1">
      <c r="A147" s="33"/>
      <c r="C147" s="25"/>
      <c r="D147" s="25"/>
      <c r="E147" s="25"/>
      <c r="F147" s="3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 s="34" customFormat="1">
      <c r="A148" s="33"/>
      <c r="C148" s="25"/>
      <c r="D148" s="25"/>
      <c r="E148" s="25"/>
      <c r="F148" s="3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</row>
    <row r="149" spans="1:29" s="34" customFormat="1">
      <c r="A149" s="33"/>
      <c r="C149" s="25"/>
      <c r="D149" s="25"/>
      <c r="E149" s="25"/>
      <c r="F149" s="3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 s="34" customFormat="1">
      <c r="A150" s="33"/>
      <c r="C150" s="25"/>
      <c r="D150" s="25"/>
      <c r="E150" s="25"/>
      <c r="F150" s="3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</row>
    <row r="151" spans="1:29" s="34" customFormat="1">
      <c r="A151" s="33"/>
      <c r="C151" s="25"/>
      <c r="D151" s="25"/>
      <c r="E151" s="25"/>
      <c r="F151" s="3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</row>
    <row r="152" spans="1:29" s="34" customFormat="1">
      <c r="A152" s="33"/>
      <c r="C152" s="25"/>
      <c r="D152" s="25"/>
      <c r="E152" s="25"/>
      <c r="F152" s="3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</row>
    <row r="153" spans="1:29" s="34" customFormat="1">
      <c r="A153" s="33"/>
      <c r="C153" s="25"/>
      <c r="D153" s="25"/>
      <c r="E153" s="25"/>
      <c r="F153" s="3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</row>
    <row r="154" spans="1:29" s="34" customFormat="1">
      <c r="A154" s="33"/>
      <c r="C154" s="25"/>
      <c r="D154" s="25"/>
      <c r="E154" s="25"/>
      <c r="F154" s="3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</row>
    <row r="155" spans="1:29" s="34" customFormat="1">
      <c r="A155" s="33"/>
      <c r="C155" s="25"/>
      <c r="D155" s="25"/>
      <c r="E155" s="25"/>
      <c r="F155" s="3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</row>
    <row r="156" spans="1:29" s="34" customFormat="1">
      <c r="A156" s="33"/>
      <c r="C156" s="25"/>
      <c r="D156" s="25"/>
      <c r="E156" s="25"/>
      <c r="F156" s="3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</row>
    <row r="157" spans="1:29" s="34" customFormat="1">
      <c r="A157" s="33"/>
      <c r="C157" s="25"/>
      <c r="D157" s="25"/>
      <c r="E157" s="25"/>
      <c r="F157" s="3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</row>
    <row r="158" spans="1:29" s="34" customFormat="1">
      <c r="A158" s="33"/>
      <c r="C158" s="25"/>
      <c r="D158" s="25"/>
      <c r="E158" s="25"/>
      <c r="F158" s="3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  <row r="159" spans="1:29" s="34" customFormat="1">
      <c r="A159" s="33"/>
      <c r="C159" s="25"/>
      <c r="D159" s="25"/>
      <c r="E159" s="25"/>
      <c r="F159" s="3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</row>
    <row r="160" spans="1:29" s="34" customFormat="1">
      <c r="A160" s="33"/>
      <c r="C160" s="25"/>
      <c r="D160" s="25"/>
      <c r="E160" s="25"/>
      <c r="F160" s="3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</row>
    <row r="161" spans="1:29" s="34" customFormat="1">
      <c r="A161" s="33"/>
      <c r="C161" s="25"/>
      <c r="D161" s="25"/>
      <c r="E161" s="25"/>
      <c r="F161" s="3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</row>
    <row r="162" spans="1:29" s="34" customFormat="1">
      <c r="A162" s="33"/>
      <c r="C162" s="25"/>
      <c r="D162" s="25"/>
      <c r="E162" s="25"/>
      <c r="F162" s="3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</row>
    <row r="163" spans="1:29" s="34" customFormat="1">
      <c r="A163" s="33"/>
      <c r="C163" s="25"/>
      <c r="D163" s="25"/>
      <c r="E163" s="25"/>
      <c r="F163" s="3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</row>
    <row r="164" spans="1:29" s="34" customFormat="1">
      <c r="A164" s="33"/>
      <c r="C164" s="25"/>
      <c r="D164" s="25"/>
      <c r="E164" s="25"/>
      <c r="F164" s="3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</row>
    <row r="165" spans="1:29" s="34" customFormat="1">
      <c r="A165" s="33"/>
      <c r="C165" s="25"/>
      <c r="D165" s="25"/>
      <c r="E165" s="25"/>
      <c r="F165" s="3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</row>
    <row r="166" spans="1:29" s="34" customFormat="1">
      <c r="A166" s="33"/>
      <c r="C166" s="25"/>
      <c r="D166" s="25"/>
      <c r="E166" s="25"/>
      <c r="F166" s="3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</row>
    <row r="167" spans="1:29" s="34" customFormat="1">
      <c r="A167" s="33"/>
      <c r="C167" s="25"/>
      <c r="D167" s="25"/>
      <c r="E167" s="25"/>
      <c r="F167" s="3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  <row r="168" spans="1:29" s="34" customFormat="1">
      <c r="A168" s="33"/>
      <c r="C168" s="25"/>
      <c r="D168" s="25"/>
      <c r="E168" s="25"/>
      <c r="F168" s="3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</row>
    <row r="169" spans="1:29" s="34" customFormat="1">
      <c r="A169" s="33"/>
      <c r="C169" s="25"/>
      <c r="D169" s="25"/>
      <c r="E169" s="25"/>
      <c r="F169" s="3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116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117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110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111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116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117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110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111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116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117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111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9">
        <f t="shared" si="17"/>
        <v>0</v>
      </c>
      <c r="S37" s="52">
        <f t="shared" si="18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131</v>
      </c>
      <c r="E38" s="14" t="s">
        <v>110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116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117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9" t="s">
        <v>107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98" t="s">
        <v>130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111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110</v>
      </c>
      <c r="F51" s="11">
        <v>6</v>
      </c>
      <c r="G51" s="89" t="s">
        <v>101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118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126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115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115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115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126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118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115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115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115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126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108</v>
      </c>
      <c r="B82" s="8" t="s">
        <v>57</v>
      </c>
      <c r="C82" s="9"/>
      <c r="D82" s="8" t="s">
        <v>10</v>
      </c>
      <c r="E82" s="36" t="s">
        <v>118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129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129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117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118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120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70</v>
      </c>
      <c r="C99" s="47"/>
      <c r="D99" s="46" t="s">
        <v>10</v>
      </c>
      <c r="E99" s="100" t="s">
        <v>116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9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70</v>
      </c>
      <c r="D100" s="46" t="s">
        <v>30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9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70</v>
      </c>
      <c r="D101" s="46" t="s">
        <v>30</v>
      </c>
      <c r="E101" s="46" t="s">
        <v>113</v>
      </c>
      <c r="F101" s="47">
        <v>5</v>
      </c>
      <c r="G101" s="49" t="s">
        <v>94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9">
        <f>IF(K101=0,0,M101/1.5)</f>
        <v>0</v>
      </c>
      <c r="S101" s="52">
        <f>P101+Q101+R101</f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123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9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123</v>
      </c>
      <c r="F103" s="47">
        <v>2</v>
      </c>
      <c r="G103" s="49" t="s">
        <v>94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9">
        <f>IF(K103=0,0,M103/1.5)</f>
        <v>0</v>
      </c>
      <c r="S103" s="52">
        <f>P103+Q103+R103</f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124</v>
      </c>
      <c r="F104" s="47">
        <v>2</v>
      </c>
      <c r="G104" s="49" t="s">
        <v>73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9">
        <f>IF(K104=0,0,M104/1.5)</f>
        <v>0</v>
      </c>
      <c r="S104" s="52">
        <f>P104+Q104+R104</f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121</v>
      </c>
      <c r="F105" s="47">
        <v>4</v>
      </c>
      <c r="G105" s="49" t="s">
        <v>73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9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114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112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112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114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112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114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112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114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112</v>
      </c>
      <c r="F152" s="11">
        <v>3</v>
      </c>
      <c r="G152" s="89" t="s">
        <v>71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9" t="s">
        <v>72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114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ten Giáo viên</vt:lpstr>
      <vt:lpstr>Theo lớp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2015-08-29T11:26:32Z</cp:lastPrinted>
  <dcterms:created xsi:type="dcterms:W3CDTF">2007-12-07T03:19:00Z</dcterms:created>
  <dcterms:modified xsi:type="dcterms:W3CDTF">2015-09-29T04:08:17Z</dcterms:modified>
</cp:coreProperties>
</file>